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5385" activeTab="0"/>
  </bookViews>
  <sheets>
    <sheet name="PaysagMac" sheetId="1" r:id="rId1"/>
  </sheets>
  <definedNames/>
  <calcPr fullCalcOnLoad="1"/>
</workbook>
</file>

<file path=xl/sharedStrings.xml><?xml version="1.0" encoding="utf-8"?>
<sst xmlns="http://schemas.openxmlformats.org/spreadsheetml/2006/main" count="690" uniqueCount="300">
  <si>
    <t>Pays</t>
  </si>
  <si>
    <t>Canada</t>
  </si>
  <si>
    <t>REAA</t>
  </si>
  <si>
    <t>Misraïm</t>
  </si>
  <si>
    <t>RER</t>
  </si>
  <si>
    <t>ROS</t>
  </si>
  <si>
    <t>Total</t>
  </si>
  <si>
    <t>F</t>
  </si>
  <si>
    <t>Brésil</t>
  </si>
  <si>
    <t>Reconnu</t>
  </si>
  <si>
    <t>Non Reconnu</t>
  </si>
  <si>
    <t xml:space="preserve">Structure </t>
  </si>
  <si>
    <t>Rites</t>
  </si>
  <si>
    <t>Loges</t>
  </si>
  <si>
    <t>Regulier (Landmark)</t>
  </si>
  <si>
    <t>GLNF &amp; GL Assimilées</t>
  </si>
  <si>
    <t>GL Maçons Regulier De France</t>
  </si>
  <si>
    <t>Non Régulier</t>
  </si>
  <si>
    <t>GODF</t>
  </si>
  <si>
    <t>Rf, RFM, REAA, GOE</t>
  </si>
  <si>
    <t>DH</t>
  </si>
  <si>
    <t>OITAR</t>
  </si>
  <si>
    <t>GLFF</t>
  </si>
  <si>
    <t>GLMF</t>
  </si>
  <si>
    <t>REAA, RitEgypt</t>
  </si>
  <si>
    <t>GLISRU</t>
  </si>
  <si>
    <t>GLFMM</t>
  </si>
  <si>
    <t>RitEgypt</t>
  </si>
  <si>
    <t>GL3M</t>
  </si>
  <si>
    <t>GLFemMM</t>
  </si>
  <si>
    <t>Portail</t>
  </si>
  <si>
    <t>Portail FLLS</t>
  </si>
  <si>
    <t>RF,REAA,RER,RitEgypt</t>
  </si>
  <si>
    <t>Portail Alma</t>
  </si>
  <si>
    <t>RF,REAA,RER</t>
  </si>
  <si>
    <t>Portail Clli - OIAPMM - Khorshed</t>
  </si>
  <si>
    <t>Autres</t>
  </si>
  <si>
    <t>GSA (France)</t>
  </si>
  <si>
    <t>RitEgypt (ROMM)</t>
  </si>
  <si>
    <t>GLEDF (Gérard Harel)</t>
  </si>
  <si>
    <t>GLTMM (LeBensold)</t>
  </si>
  <si>
    <t xml:space="preserve">RitEgypt </t>
  </si>
  <si>
    <t xml:space="preserve">RitEgypt, Celte </t>
  </si>
  <si>
    <t>GLRMM (Regulière MM)</t>
  </si>
  <si>
    <t>GL de Savoie</t>
  </si>
  <si>
    <t>Conseil National OIAPMM (Lovat)</t>
  </si>
  <si>
    <t>GL Indep Irregulière MM</t>
  </si>
  <si>
    <t>GLT Française et des Amériques</t>
  </si>
  <si>
    <t>GL Mixte Souveraine</t>
  </si>
  <si>
    <t>OIRAPMM</t>
  </si>
  <si>
    <t>Les Loges Egypt Libres</t>
  </si>
  <si>
    <t>ORUMM (Joseph Castelli)</t>
  </si>
  <si>
    <t>OMORAPMM</t>
  </si>
  <si>
    <t>Loges Libres de Paris</t>
  </si>
  <si>
    <t>GLFM (André Jacques)</t>
  </si>
  <si>
    <t>GLEC Caraïbes</t>
  </si>
  <si>
    <t>GLEVIER (Vrais Initiés Egypt Rectif</t>
  </si>
  <si>
    <t>GLUC (Universelle Corse)</t>
  </si>
  <si>
    <t>OIEDF Initiatiq Egypt de France</t>
  </si>
  <si>
    <t>GLMixtRMM</t>
  </si>
  <si>
    <t>GSA Feminin Adaption</t>
  </si>
  <si>
    <t>OSMM ordr Souv de MM</t>
  </si>
  <si>
    <t>SCEPA</t>
  </si>
  <si>
    <t>Loges Indes Occidentale</t>
  </si>
  <si>
    <t>GLERDF (Richard Marty)</t>
  </si>
  <si>
    <t>Total non informés</t>
  </si>
  <si>
    <t>Stricte Obsevance Templière</t>
  </si>
  <si>
    <t>SOT</t>
  </si>
  <si>
    <t xml:space="preserve">Grand Prieuré Indépendant des Gaules </t>
  </si>
  <si>
    <t>GPDG</t>
  </si>
  <si>
    <t>GPERRO</t>
  </si>
  <si>
    <t>GPSDF (Souverain de France)</t>
  </si>
  <si>
    <t>SOT + RER</t>
  </si>
  <si>
    <t>Tout Rite</t>
  </si>
  <si>
    <t>Frères et Sœurs</t>
  </si>
  <si>
    <t>Rites Egyptiens</t>
  </si>
  <si>
    <t>Franc-Maçon du Monde</t>
  </si>
  <si>
    <t>Total Génétal</t>
  </si>
  <si>
    <t>Reconnus</t>
  </si>
  <si>
    <t>Non Reconnus</t>
  </si>
  <si>
    <t>Affiliations !!!</t>
  </si>
  <si>
    <t>Initiations</t>
  </si>
  <si>
    <t>Demissions</t>
  </si>
  <si>
    <t>Solde</t>
  </si>
  <si>
    <t>% Démission</t>
  </si>
  <si>
    <t>Accroissement Frères &amp; Sœurs</t>
  </si>
  <si>
    <t>GODF (2013)</t>
  </si>
  <si>
    <t>Frères / Sœurs</t>
  </si>
  <si>
    <t>GLSDG (Symbolique des Guaules- DiRusso)</t>
  </si>
  <si>
    <t>GLSF (-Georges Claude Vielledent)</t>
  </si>
  <si>
    <t>GLMM (Pierre-Philip Baudel)</t>
  </si>
  <si>
    <t>ODL (Odre de Lyon)</t>
  </si>
  <si>
    <t>GLTRE (Claude Weill)</t>
  </si>
  <si>
    <t>MEAPRMM (Joel Duez)</t>
  </si>
  <si>
    <t>GLUMM (Unie de MM - Pl Besombes)</t>
  </si>
  <si>
    <t>GLSB (Symbolique Burgonde - Picandet)</t>
  </si>
  <si>
    <t>GLDF</t>
  </si>
  <si>
    <t>Loges Sauvages (pas vérifié)</t>
  </si>
  <si>
    <t>Nous,égyptiens, nous n'avons pas besoin de rougir de honte !!!!</t>
  </si>
  <si>
    <t>Dans le Monde</t>
  </si>
  <si>
    <t>îles Britaniques</t>
  </si>
  <si>
    <t>Titre</t>
  </si>
  <si>
    <t>Liens</t>
  </si>
  <si>
    <t>Genre</t>
  </si>
  <si>
    <t>Membres</t>
  </si>
  <si>
    <t>M</t>
  </si>
  <si>
    <t>Fondation</t>
  </si>
  <si>
    <t>Grande Loge Unie d'Angleterre</t>
  </si>
  <si>
    <t>Grande Loge d'Irlande</t>
  </si>
  <si>
    <t>Grande Loge des Anciens libres &amp; Acceptés Maçons Ecosse</t>
  </si>
  <si>
    <t>Ordre de l'étoile Orientale -Suprème Grand Chapitre d'Ecosse</t>
  </si>
  <si>
    <t>GB,Galles,Irlande, Afriq Sud, Nouvel Zeland</t>
  </si>
  <si>
    <t>Mx</t>
  </si>
  <si>
    <t>Droit Humain Anglais</t>
  </si>
  <si>
    <t>Scandinavie</t>
  </si>
  <si>
    <t>Grande Loge Nationale Danemark</t>
  </si>
  <si>
    <t>Regularite GLNF</t>
  </si>
  <si>
    <t>Regularite GLNF - Anglaise + Nord Amer</t>
  </si>
  <si>
    <t>Regularité GLNF - Anglaise + Nord Amer</t>
  </si>
  <si>
    <t>Regularite Nord Amer</t>
  </si>
  <si>
    <t>Regularité GLNF + Rec Nord Amer</t>
  </si>
  <si>
    <t>Grande Loge du Danemark</t>
  </si>
  <si>
    <t>Reconnaissance France</t>
  </si>
  <si>
    <t>Grande Loge de Finlinde</t>
  </si>
  <si>
    <t>Ordre Islandais des Francmaçon</t>
  </si>
  <si>
    <t>Grande Loge de Norvège</t>
  </si>
  <si>
    <t>Grande Loge Suèdoise</t>
  </si>
  <si>
    <t>Europe Occidentale</t>
  </si>
  <si>
    <t>Souverain Sanctuaire Adriatique</t>
  </si>
  <si>
    <t>MF</t>
  </si>
  <si>
    <t>Grande Loge d'Andorre</t>
  </si>
  <si>
    <t>Grande Loge Anc Libre Accept Allemagne</t>
  </si>
  <si>
    <t>Grande Loge Nat des FM d'Allemagne</t>
  </si>
  <si>
    <t>Grande Loge Mère Nat aux 3 Globes</t>
  </si>
  <si>
    <t>GL Amer-Canadienne de la GLU Allemagne</t>
  </si>
  <si>
    <t>?</t>
  </si>
  <si>
    <t>GL des FM British en Allemagne</t>
  </si>
  <si>
    <t>GL d'Autriche</t>
  </si>
  <si>
    <t>Fed Autrichienne de DH</t>
  </si>
  <si>
    <t>Rec DH,GODF,GLFF  &amp; Obéd Libérales</t>
  </si>
  <si>
    <t>Union pour Groupe FM Mixte Autriche</t>
  </si>
  <si>
    <t>Rec GODF et Liberale A-dogmatique</t>
  </si>
  <si>
    <t>NC</t>
  </si>
  <si>
    <t>Grand Orient Belge</t>
  </si>
  <si>
    <t>Simpa</t>
  </si>
  <si>
    <t>Fedération Belge du Droit Humain</t>
  </si>
  <si>
    <t>Grande Loge de Belgique</t>
  </si>
  <si>
    <t>Rec GLDF,GODF,GLFF …</t>
  </si>
  <si>
    <t>Grande Loge Régulière de Belgique</t>
  </si>
  <si>
    <t>Grande Loge Féminine de Belgique</t>
  </si>
  <si>
    <t>Rec GLFF,autres puissances irrégulieres</t>
  </si>
  <si>
    <t>Grande Loge d'Espagne</t>
  </si>
  <si>
    <t>Grande Loge Espagne Mac Francs &amp; Accept</t>
  </si>
  <si>
    <t>Rec libérales</t>
  </si>
  <si>
    <t>Grand Prieuré Espagne DN Loges Ecossaises</t>
  </si>
  <si>
    <t>GLTSO</t>
  </si>
  <si>
    <t>REAA-RER-RFT-EM-RY</t>
  </si>
  <si>
    <t>GLMU</t>
  </si>
  <si>
    <t>REAA-RFM</t>
  </si>
  <si>
    <t>Données 2004</t>
  </si>
  <si>
    <t>Grande Loge d'Italie</t>
  </si>
  <si>
    <t>Aucune Reconnaissance</t>
  </si>
  <si>
    <t>Grande Loge Antiq Maç Francs &amp; Accpet</t>
  </si>
  <si>
    <t>Rec de Puissances irrégulières</t>
  </si>
  <si>
    <t>Grande Loge Regulère d'Italie REAA</t>
  </si>
  <si>
    <t>Fédération Italienne du Droit Humain</t>
  </si>
  <si>
    <t>Grande Loge du Luxembours</t>
  </si>
  <si>
    <t>Grand Orient du Luxemborg</t>
  </si>
  <si>
    <t>Simpa &amp; Clipsas</t>
  </si>
  <si>
    <t>Grande Loge Légale du Portugal</t>
  </si>
  <si>
    <t>Grand Orient Lusitanien</t>
  </si>
  <si>
    <t>Clipsas</t>
  </si>
  <si>
    <t>Droit Humain Juridiction Portugaise</t>
  </si>
  <si>
    <t>Grande Loge Suisse Alpina</t>
  </si>
  <si>
    <t>? Nb mbrs</t>
  </si>
  <si>
    <t>Grande Loge Suisse</t>
  </si>
  <si>
    <t>? Nb mbrs+Clipsas</t>
  </si>
  <si>
    <t xml:space="preserve">Grande Loge Feminine de Suisse </t>
  </si>
  <si>
    <t>Grande Loge Mixte Suisse</t>
  </si>
  <si>
    <t>Grande Loge Symbolique Helvètique</t>
  </si>
  <si>
    <t>MMxF</t>
  </si>
  <si>
    <t>? Nb mbrs dont 6 en France</t>
  </si>
  <si>
    <t>Somme (Membres)</t>
  </si>
  <si>
    <t>Somme (Loges)</t>
  </si>
  <si>
    <t>&gt;&gt;&gt;&gt;&gt;&gt;&gt;&gt;&gt;</t>
  </si>
  <si>
    <t>&gt;&gt;&gt;&gt;&gt;&gt;&gt;&gt;&gt;&gt;</t>
  </si>
  <si>
    <t>&gt;&gt;&gt;&gt;&gt;&gt;&gt;&gt;&gt;&gt;&gt;</t>
  </si>
  <si>
    <t>CTRL</t>
  </si>
  <si>
    <t>REGUL</t>
  </si>
  <si>
    <t>IRREG</t>
  </si>
  <si>
    <t>Maçonnerie Régulère Hors France</t>
  </si>
  <si>
    <t xml:space="preserve">Maçonnerie Irrégulière Hors France </t>
  </si>
  <si>
    <t>Maçonnerie Masc Hors France</t>
  </si>
  <si>
    <t>Maçonnerie Femi Hors France</t>
  </si>
  <si>
    <t>Maçonnerie Mixt Hors France</t>
  </si>
  <si>
    <t>Maçonnerie Mélangées M+F+Mx</t>
  </si>
  <si>
    <t>Critère I</t>
  </si>
  <si>
    <t>Maçonnerie Reconnue GODF</t>
  </si>
  <si>
    <t>Ordr des Fm des Pays Bas</t>
  </si>
  <si>
    <t>Europe Sud, Méditerranée,Proche Orient</t>
  </si>
  <si>
    <t>Sérénissime Grand Orient de Gèce</t>
  </si>
  <si>
    <t>Reconnaissances Libérales</t>
  </si>
  <si>
    <t>Grand Orient Mixte de Grèce</t>
  </si>
  <si>
    <t>NC + Clipsas</t>
  </si>
  <si>
    <t>Grande Loge de Grèce</t>
  </si>
  <si>
    <t>DH Fédération Hellenique</t>
  </si>
  <si>
    <t>Grande Loge d'Iran</t>
  </si>
  <si>
    <t>Grande Loge de l'Etat d'Israel</t>
  </si>
  <si>
    <t>DH Juridiction d'Israel</t>
  </si>
  <si>
    <t>Grande Loge Centrale du Liban</t>
  </si>
  <si>
    <t>Grande Loge des Cèdres du Liban</t>
  </si>
  <si>
    <t>Orient de Canaan</t>
  </si>
  <si>
    <t>Grand Orient Fédéral Libanais</t>
  </si>
  <si>
    <t>Grande Loge de Turquie</t>
  </si>
  <si>
    <t>Grande Loge Maçonique de Turquie</t>
  </si>
  <si>
    <t>Europe Orientale</t>
  </si>
  <si>
    <t>Grande Loge de Bulgarie</t>
  </si>
  <si>
    <t>Grande Loge Symbolique de Hongrie</t>
  </si>
  <si>
    <t>Grande Loge de Hongrie</t>
  </si>
  <si>
    <t>Grand Orient de Pologne</t>
  </si>
  <si>
    <t>Grande Loge Nationale de Pologne</t>
  </si>
  <si>
    <t>Grande Loge Nationale de Roumanie</t>
  </si>
  <si>
    <t>Grande Loge de Russie</t>
  </si>
  <si>
    <t>Grande Loge de Slovenie</t>
  </si>
  <si>
    <t>Grand Orient Tchèque</t>
  </si>
  <si>
    <t>Grande Loge de la République Tchèque</t>
  </si>
  <si>
    <t>Grande Loge Regulière Yougoslavia</t>
  </si>
  <si>
    <t>Grande Loge de l'Alberta (REAA)</t>
  </si>
  <si>
    <t>Grand Chapitre de l'Alberta Ordr Etoil Orient</t>
  </si>
  <si>
    <t>Reconnaissance Britanic + Nord Amer</t>
  </si>
  <si>
    <t>Grande Loge de Colombie et du Yukon</t>
  </si>
  <si>
    <t>Grand Chapitre de Colombie et du Yukon Ordr Etoile Orient ..</t>
  </si>
  <si>
    <t>Grande Lode du Manitoba (REAA)</t>
  </si>
  <si>
    <t>Usa</t>
  </si>
  <si>
    <t>Maçonnerie Regulière</t>
  </si>
  <si>
    <t xml:space="preserve">Maçonnerie Prince Hall </t>
  </si>
  <si>
    <t>Part de la Maçonnerie Française %:</t>
  </si>
  <si>
    <t>Grand Chapitre du Manitoba, Ordre de l'Etoile Orientale</t>
  </si>
  <si>
    <t>Grande Loge de la Nouvelle Brunswick</t>
  </si>
  <si>
    <t>Grande Loge de la Nouvelle Ecossa&lt;ou de Nova Scottia</t>
  </si>
  <si>
    <t>Grand Chap de Nova Scotia, Il du Prince Edward, Ordr Etoil Or</t>
  </si>
  <si>
    <t>Grande Loge du Newfoundland et du Labrador</t>
  </si>
  <si>
    <t>Grande Loge Ontario</t>
  </si>
  <si>
    <t>Grand Chapitre de l'Ontarion, Ordre de l'Etoile Orientale</t>
  </si>
  <si>
    <t>Grande Loge de l'Ile du prince Edward</t>
  </si>
  <si>
    <t>Grande Loge du Quebec</t>
  </si>
  <si>
    <t>Grande Loge du Saskatchewan</t>
  </si>
  <si>
    <t>Grande Loge du canada de memphis Misraim</t>
  </si>
  <si>
    <t>Grande Loge Nationale du Canada</t>
  </si>
  <si>
    <t>?Clipsas</t>
  </si>
  <si>
    <t>Afrique du Sud</t>
  </si>
  <si>
    <t>Regroupés</t>
  </si>
  <si>
    <t>Libérale</t>
  </si>
  <si>
    <t>Afrique du Nord</t>
  </si>
  <si>
    <t>Afrique Noire</t>
  </si>
  <si>
    <t>Maurice</t>
  </si>
  <si>
    <t>Amerique du Sud</t>
  </si>
  <si>
    <t>Argentine</t>
  </si>
  <si>
    <t>Bolivie</t>
  </si>
  <si>
    <t>Chili</t>
  </si>
  <si>
    <t>Colombie</t>
  </si>
  <si>
    <t>Cuba</t>
  </si>
  <si>
    <t>Equateur</t>
  </si>
  <si>
    <t>Maçonnerie libérale</t>
  </si>
  <si>
    <t>Maçonnerie Prince Hall non regulière</t>
  </si>
  <si>
    <t>Mexique</t>
  </si>
  <si>
    <t>Paraguay</t>
  </si>
  <si>
    <t>Pérou</t>
  </si>
  <si>
    <t>Autres Régions</t>
  </si>
  <si>
    <t>Inde</t>
  </si>
  <si>
    <t>Israel</t>
  </si>
  <si>
    <t>Liban</t>
  </si>
  <si>
    <t>Libéral</t>
  </si>
  <si>
    <t>Philippines</t>
  </si>
  <si>
    <t>Taiwan</t>
  </si>
  <si>
    <t>Grande Loge de Prince Hall Ontario</t>
  </si>
  <si>
    <t>Juridiction du Droit Humain</t>
  </si>
  <si>
    <t>Liberal</t>
  </si>
  <si>
    <t>Grande Loge Feminine d'Allemagne</t>
  </si>
  <si>
    <t>Reconnaissance Libérale</t>
  </si>
  <si>
    <t>Grande Loge Unies d'Allemagne</t>
  </si>
  <si>
    <t>Grande Loge d'Allemagne de MM</t>
  </si>
  <si>
    <t>Obédience mixte humaniste</t>
  </si>
  <si>
    <t>Grand d'Orient d'Autriche</t>
  </si>
  <si>
    <t>Grande Loge Belge de Memphis Misraim</t>
  </si>
  <si>
    <t>Lithos Confédération de Loges</t>
  </si>
  <si>
    <t>Grand Orient Latino Americain</t>
  </si>
  <si>
    <t>Grande Loge de District des Maîtres de Marques</t>
  </si>
  <si>
    <t>Grande Loge Féminine Espagnole</t>
  </si>
  <si>
    <t>Grande Orient Ibérique</t>
  </si>
  <si>
    <t>Grande Loge de l'Alliance Maçonnique Française</t>
  </si>
  <si>
    <t>Alliance des Loges Symboliques</t>
  </si>
  <si>
    <t>Directoire Nat ional de France (Directoire des Gaules)</t>
  </si>
  <si>
    <t>Grande Loge Universelle de France</t>
  </si>
  <si>
    <t>Grandes Loge des Cultures et de la Spiritualité</t>
  </si>
  <si>
    <t>Grande Loge Indépendante de France</t>
  </si>
  <si>
    <t>Grande Loge Française de Tradition</t>
  </si>
  <si>
    <t>Grande Loge Régulière de France</t>
  </si>
  <si>
    <t>Grande Loge Traditionnelle de France</t>
  </si>
  <si>
    <t>A corriger et compléter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</si>
</sst>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0_ ;[Red]\-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0"/>
      <color indexed="60"/>
      <name val="Lucida Handwriting"/>
      <family val="4"/>
    </font>
    <font>
      <sz val="8"/>
      <color indexed="8"/>
      <name val="Lucida Handwriting"/>
      <family val="4"/>
    </font>
    <font>
      <b/>
      <u val="single"/>
      <sz val="8"/>
      <color indexed="53"/>
      <name val="Calibri"/>
      <family val="2"/>
    </font>
    <font>
      <b/>
      <u val="single"/>
      <sz val="8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 val="single"/>
      <sz val="8"/>
      <color theme="1"/>
      <name val="Calibri"/>
      <family val="2"/>
    </font>
    <font>
      <sz val="10"/>
      <color rgb="FFC00000"/>
      <name val="Lucida Handwriting"/>
      <family val="4"/>
    </font>
    <font>
      <sz val="8"/>
      <color theme="1"/>
      <name val="Lucida Handwriting"/>
      <family val="4"/>
    </font>
    <font>
      <b/>
      <u val="single"/>
      <sz val="8"/>
      <color theme="9" tint="-0.24997000396251678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E9F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Dashed">
        <color rgb="FFC00000"/>
      </left>
      <right>
        <color indexed="63"/>
      </right>
      <top style="mediumDashed">
        <color rgb="FFC00000"/>
      </top>
      <bottom>
        <color indexed="63"/>
      </bottom>
    </border>
    <border>
      <left>
        <color indexed="63"/>
      </left>
      <right>
        <color indexed="63"/>
      </right>
      <top style="mediumDashed">
        <color rgb="FFC00000"/>
      </top>
      <bottom>
        <color indexed="63"/>
      </bottom>
    </border>
    <border>
      <left>
        <color indexed="63"/>
      </left>
      <right style="mediumDashed">
        <color rgb="FFC00000"/>
      </right>
      <top style="mediumDashed">
        <color rgb="FFC00000"/>
      </top>
      <bottom>
        <color indexed="63"/>
      </bottom>
    </border>
    <border>
      <left style="mediumDashed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rgb="FFC00000"/>
      </right>
      <top>
        <color indexed="63"/>
      </top>
      <bottom>
        <color indexed="63"/>
      </bottom>
    </border>
    <border>
      <left style="thick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5" tint="-0.24993999302387238"/>
      </right>
      <top>
        <color indexed="63"/>
      </top>
      <bottom>
        <color indexed="63"/>
      </bottom>
    </border>
    <border>
      <left style="thick">
        <color theme="5" tint="-0.24993999302387238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 style="thick">
        <color theme="5" tint="-0.24993999302387238"/>
      </right>
      <top style="double">
        <color rgb="FF7030A0"/>
      </top>
      <bottom>
        <color indexed="63"/>
      </bottom>
    </border>
    <border>
      <left style="thick">
        <color theme="5" tint="-0.24993999302387238"/>
      </left>
      <right>
        <color indexed="63"/>
      </right>
      <top>
        <color indexed="63"/>
      </top>
      <bottom style="double">
        <color rgb="FF7030A0"/>
      </bottom>
    </border>
    <border>
      <left>
        <color indexed="63"/>
      </left>
      <right>
        <color indexed="63"/>
      </right>
      <top>
        <color indexed="63"/>
      </top>
      <bottom style="double">
        <color rgb="FF7030A0"/>
      </bottom>
    </border>
    <border>
      <left>
        <color indexed="63"/>
      </left>
      <right>
        <color indexed="63"/>
      </right>
      <top style="thin">
        <color theme="9" tint="-0.4999699890613556"/>
      </top>
      <bottom style="double">
        <color rgb="FF7030A0"/>
      </bottom>
    </border>
    <border>
      <left>
        <color indexed="63"/>
      </left>
      <right style="thick">
        <color theme="5" tint="-0.24993999302387238"/>
      </right>
      <top style="thin">
        <color theme="9" tint="-0.4999699890613556"/>
      </top>
      <bottom style="double">
        <color rgb="FF7030A0"/>
      </bottom>
    </border>
    <border>
      <left style="thick">
        <color theme="5" tint="-0.24993999302387238"/>
      </left>
      <right>
        <color indexed="63"/>
      </right>
      <top>
        <color indexed="63"/>
      </top>
      <bottom style="thick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5" tint="-0.24993999302387238"/>
      </bottom>
    </border>
    <border>
      <left>
        <color indexed="63"/>
      </left>
      <right style="thick">
        <color theme="5" tint="-0.24993999302387238"/>
      </right>
      <top>
        <color indexed="63"/>
      </top>
      <bottom style="thick">
        <color theme="5" tint="-0.24993999302387238"/>
      </bottom>
    </border>
    <border>
      <left style="double">
        <color theme="8" tint="-0.4999699890613556"/>
      </left>
      <right>
        <color indexed="63"/>
      </right>
      <top style="double">
        <color theme="8" tint="-0.4999699890613556"/>
      </top>
      <bottom>
        <color indexed="63"/>
      </bottom>
    </border>
    <border>
      <left>
        <color indexed="63"/>
      </left>
      <right>
        <color indexed="63"/>
      </right>
      <top style="double">
        <color theme="8" tint="-0.4999699890613556"/>
      </top>
      <bottom>
        <color indexed="63"/>
      </bottom>
    </border>
    <border>
      <left>
        <color indexed="63"/>
      </left>
      <right style="double">
        <color theme="8" tint="-0.4999699890613556"/>
      </right>
      <top style="double">
        <color theme="8" tint="-0.4999699890613556"/>
      </top>
      <bottom>
        <color indexed="63"/>
      </bottom>
    </border>
    <border>
      <left style="double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8" tint="-0.4999699890613556"/>
      </right>
      <top>
        <color indexed="63"/>
      </top>
      <bottom>
        <color indexed="63"/>
      </bottom>
    </border>
    <border>
      <left>
        <color indexed="63"/>
      </left>
      <right style="double">
        <color rgb="FFC00000"/>
      </right>
      <top>
        <color indexed="63"/>
      </top>
      <bottom>
        <color indexed="63"/>
      </bottom>
    </border>
    <border>
      <left style="double">
        <color theme="8" tint="-0.4999699890613556"/>
      </left>
      <right>
        <color indexed="63"/>
      </right>
      <top>
        <color indexed="63"/>
      </top>
      <bottom style="double">
        <color theme="8" tint="-0.4999699890613556"/>
      </bottom>
    </border>
    <border>
      <left>
        <color indexed="63"/>
      </left>
      <right>
        <color indexed="63"/>
      </right>
      <top>
        <color indexed="63"/>
      </top>
      <bottom style="double">
        <color theme="8" tint="-0.4999699890613556"/>
      </bottom>
    </border>
    <border>
      <left>
        <color indexed="63"/>
      </left>
      <right style="double">
        <color theme="8" tint="-0.4999699890613556"/>
      </right>
      <top>
        <color indexed="63"/>
      </top>
      <bottom style="double">
        <color theme="8" tint="-0.4999699890613556"/>
      </bottom>
    </border>
    <border>
      <left style="double">
        <color theme="8" tint="-0.4999699890613556"/>
      </left>
      <right>
        <color indexed="63"/>
      </right>
      <top>
        <color indexed="63"/>
      </top>
      <bottom style="double">
        <color rgb="FFC00000"/>
      </bottom>
    </border>
    <border>
      <left>
        <color indexed="63"/>
      </left>
      <right style="double">
        <color rgb="FFC00000"/>
      </right>
      <top>
        <color indexed="63"/>
      </top>
      <bottom style="double">
        <color rgb="FFC00000"/>
      </bottom>
    </border>
    <border>
      <left>
        <color indexed="63"/>
      </left>
      <right>
        <color indexed="63"/>
      </right>
      <top style="thick">
        <color theme="7" tint="-0.4999699890613556"/>
      </top>
      <bottom>
        <color indexed="63"/>
      </bottom>
    </border>
    <border>
      <left>
        <color indexed="63"/>
      </left>
      <right style="thick">
        <color theme="7" tint="-0.4999699890613556"/>
      </right>
      <top style="thick">
        <color theme="7" tint="-0.4999699890613556"/>
      </top>
      <bottom>
        <color indexed="63"/>
      </bottom>
    </border>
    <border>
      <left style="thick">
        <color theme="7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7" tint="-0.4999699890613556"/>
      </right>
      <top>
        <color indexed="63"/>
      </top>
      <bottom>
        <color indexed="63"/>
      </bottom>
    </border>
    <border>
      <left style="thick">
        <color theme="7" tint="-0.4999699890613556"/>
      </left>
      <right>
        <color indexed="63"/>
      </right>
      <top style="thick">
        <color theme="7" tint="-0.4999699890613556"/>
      </top>
      <bottom>
        <color indexed="63"/>
      </bottom>
    </border>
    <border>
      <left style="thick">
        <color theme="7" tint="-0.4999699890613556"/>
      </left>
      <right>
        <color indexed="63"/>
      </right>
      <top>
        <color indexed="63"/>
      </top>
      <bottom style="thick">
        <color theme="7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4999699890613556"/>
      </bottom>
    </border>
    <border>
      <left>
        <color indexed="63"/>
      </left>
      <right style="thick">
        <color theme="7" tint="-0.4999699890613556"/>
      </right>
      <top>
        <color indexed="63"/>
      </top>
      <bottom style="thick">
        <color theme="7" tint="-0.4999699890613556"/>
      </bottom>
    </border>
    <border>
      <left style="mediumDashed">
        <color rgb="FFC00000"/>
      </left>
      <right>
        <color indexed="63"/>
      </right>
      <top>
        <color indexed="63"/>
      </top>
      <bottom style="mediumDashed">
        <color rgb="FFC00000"/>
      </bottom>
    </border>
    <border>
      <left>
        <color indexed="63"/>
      </left>
      <right>
        <color indexed="63"/>
      </right>
      <top>
        <color indexed="63"/>
      </top>
      <bottom style="mediumDashed">
        <color rgb="FFC00000"/>
      </bottom>
    </border>
    <border>
      <left>
        <color indexed="63"/>
      </left>
      <right style="mediumDashed">
        <color rgb="FFC00000"/>
      </right>
      <top>
        <color indexed="63"/>
      </top>
      <bottom style="mediumDashed">
        <color rgb="FFC00000"/>
      </bottom>
    </border>
    <border>
      <left style="double">
        <color theme="9" tint="-0.4999699890613556"/>
      </left>
      <right>
        <color indexed="63"/>
      </right>
      <top style="double">
        <color theme="9" tint="-0.4999699890613556"/>
      </top>
      <bottom>
        <color indexed="63"/>
      </bottom>
    </border>
    <border>
      <left>
        <color indexed="63"/>
      </left>
      <right>
        <color indexed="63"/>
      </right>
      <top style="double">
        <color theme="9" tint="-0.4999699890613556"/>
      </top>
      <bottom>
        <color indexed="63"/>
      </bottom>
    </border>
    <border>
      <left>
        <color indexed="63"/>
      </left>
      <right style="double">
        <color theme="9" tint="-0.4999699890613556"/>
      </right>
      <top style="double">
        <color theme="9" tint="-0.4999699890613556"/>
      </top>
      <bottom>
        <color indexed="63"/>
      </bottom>
    </border>
    <border>
      <left style="double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9" tint="-0.4999699890613556"/>
      </right>
      <top>
        <color indexed="63"/>
      </top>
      <bottom>
        <color indexed="63"/>
      </bottom>
    </border>
    <border>
      <left style="double">
        <color theme="9" tint="-0.4999699890613556"/>
      </left>
      <right>
        <color indexed="63"/>
      </right>
      <top>
        <color indexed="63"/>
      </top>
      <bottom style="double">
        <color theme="9" tint="-0.4999699890613556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4999699890613556"/>
      </bottom>
    </border>
    <border>
      <left>
        <color indexed="63"/>
      </left>
      <right style="double">
        <color theme="9" tint="-0.4999699890613556"/>
      </right>
      <top>
        <color indexed="63"/>
      </top>
      <bottom style="double">
        <color theme="9" tint="-0.4999699890613556"/>
      </bottom>
    </border>
    <border>
      <left style="thick">
        <color theme="9" tint="-0.4999699890613556"/>
      </left>
      <right>
        <color indexed="63"/>
      </right>
      <top style="thick">
        <color theme="9" tint="-0.4999699890613556"/>
      </top>
      <bottom style="thick">
        <color theme="9" tint="-0.4999699890613556"/>
      </bottom>
    </border>
    <border>
      <left>
        <color indexed="63"/>
      </left>
      <right>
        <color indexed="63"/>
      </right>
      <top style="thick">
        <color theme="9" tint="-0.4999699890613556"/>
      </top>
      <bottom style="thick">
        <color theme="9" tint="-0.4999699890613556"/>
      </bottom>
    </border>
    <border>
      <left>
        <color indexed="63"/>
      </left>
      <right style="thick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theme="8" tint="-0.4999699890613556"/>
      </left>
      <right>
        <color indexed="63"/>
      </right>
      <top style="double">
        <color rgb="FFC00000"/>
      </top>
      <bottom>
        <color indexed="63"/>
      </bottom>
    </border>
    <border>
      <left>
        <color indexed="63"/>
      </left>
      <right style="double">
        <color rgb="FFC00000"/>
      </right>
      <top style="double">
        <color rgb="FFC00000"/>
      </top>
      <bottom>
        <color indexed="63"/>
      </bottom>
    </border>
    <border>
      <left style="thick">
        <color theme="5" tint="-0.24993999302387238"/>
      </left>
      <right>
        <color indexed="63"/>
      </right>
      <top style="thick">
        <color theme="5" tint="-0.24993999302387238"/>
      </top>
      <bottom style="thin">
        <color theme="5" tint="-0.24993999302387238"/>
      </bottom>
    </border>
    <border>
      <left>
        <color indexed="63"/>
      </left>
      <right>
        <color indexed="63"/>
      </right>
      <top style="thick">
        <color theme="5" tint="-0.24993999302387238"/>
      </top>
      <bottom style="thin">
        <color theme="5" tint="-0.24993999302387238"/>
      </bottom>
    </border>
    <border>
      <left>
        <color indexed="63"/>
      </left>
      <right style="thick">
        <color theme="5" tint="-0.24993999302387238"/>
      </right>
      <top style="thick">
        <color theme="5" tint="-0.24993999302387238"/>
      </top>
      <bottom style="thin">
        <color theme="5" tint="-0.24993999302387238"/>
      </bottom>
    </border>
    <border>
      <left style="double">
        <color rgb="FF7030A0"/>
      </left>
      <right style="thick">
        <color theme="5" tint="-0.24993999302387238"/>
      </right>
      <top style="double">
        <color rgb="FF7030A0"/>
      </top>
      <bottom>
        <color indexed="63"/>
      </bottom>
    </border>
    <border>
      <left style="double">
        <color rgb="FF7030A0"/>
      </left>
      <right style="thick">
        <color theme="5" tint="-0.24993999302387238"/>
      </right>
      <top>
        <color indexed="63"/>
      </top>
      <bottom>
        <color indexed="63"/>
      </bottom>
    </border>
    <border>
      <left style="double">
        <color rgb="FF7030A0"/>
      </left>
      <right style="thick">
        <color theme="5" tint="-0.24993999302387238"/>
      </right>
      <top>
        <color indexed="63"/>
      </top>
      <bottom style="double">
        <color rgb="FF7030A0"/>
      </bottom>
    </border>
    <border>
      <left style="thick">
        <color theme="5" tint="-0.24993999302387238"/>
      </left>
      <right style="double">
        <color rgb="FF7030A0"/>
      </right>
      <top style="double">
        <color rgb="FF7030A0"/>
      </top>
      <bottom>
        <color indexed="63"/>
      </bottom>
    </border>
    <border>
      <left style="thick">
        <color theme="5" tint="-0.24993999302387238"/>
      </left>
      <right style="double">
        <color rgb="FF7030A0"/>
      </right>
      <top>
        <color indexed="63"/>
      </top>
      <bottom>
        <color indexed="63"/>
      </bottom>
    </border>
    <border>
      <left style="thick">
        <color theme="5" tint="-0.24993999302387238"/>
      </left>
      <right style="double">
        <color rgb="FF7030A0"/>
      </right>
      <top>
        <color indexed="63"/>
      </top>
      <bottom style="double">
        <color rgb="FF7030A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1" fontId="47" fillId="0" borderId="18" xfId="0" applyNumberFormat="1" applyFont="1" applyBorder="1" applyAlignment="1">
      <alignment/>
    </xf>
    <xf numFmtId="1" fontId="47" fillId="0" borderId="19" xfId="0" applyNumberFormat="1" applyFont="1" applyBorder="1" applyAlignment="1">
      <alignment/>
    </xf>
    <xf numFmtId="1" fontId="47" fillId="0" borderId="0" xfId="0" applyNumberFormat="1" applyFont="1" applyBorder="1" applyAlignment="1">
      <alignment/>
    </xf>
    <xf numFmtId="1" fontId="47" fillId="0" borderId="16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1" fontId="47" fillId="33" borderId="22" xfId="0" applyNumberFormat="1" applyFont="1" applyFill="1" applyBorder="1" applyAlignment="1">
      <alignment/>
    </xf>
    <xf numFmtId="1" fontId="47" fillId="33" borderId="23" xfId="0" applyNumberFormat="1" applyFont="1" applyFill="1" applyBorder="1" applyAlignment="1">
      <alignment/>
    </xf>
    <xf numFmtId="1" fontId="47" fillId="0" borderId="0" xfId="0" applyNumberFormat="1" applyFont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1" fontId="47" fillId="5" borderId="25" xfId="0" applyNumberFormat="1" applyFont="1" applyFill="1" applyBorder="1" applyAlignment="1">
      <alignment/>
    </xf>
    <xf numFmtId="1" fontId="47" fillId="5" borderId="26" xfId="0" applyNumberFormat="1" applyFont="1" applyFill="1" applyBorder="1" applyAlignment="1">
      <alignment/>
    </xf>
    <xf numFmtId="0" fontId="47" fillId="0" borderId="27" xfId="0" applyFont="1" applyBorder="1" applyAlignment="1">
      <alignment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0" borderId="30" xfId="0" applyFont="1" applyBorder="1" applyAlignment="1">
      <alignment/>
    </xf>
    <xf numFmtId="1" fontId="47" fillId="0" borderId="0" xfId="0" applyNumberFormat="1" applyFont="1" applyBorder="1" applyAlignment="1">
      <alignment horizontal="center"/>
    </xf>
    <xf numFmtId="1" fontId="47" fillId="0" borderId="31" xfId="0" applyNumberFormat="1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35" xfId="0" applyFont="1" applyBorder="1" applyAlignment="1">
      <alignment/>
    </xf>
    <xf numFmtId="1" fontId="47" fillId="0" borderId="36" xfId="0" applyNumberFormat="1" applyFont="1" applyBorder="1" applyAlignment="1">
      <alignment horizontal="center"/>
    </xf>
    <xf numFmtId="1" fontId="47" fillId="33" borderId="37" xfId="0" applyNumberFormat="1" applyFont="1" applyFill="1" applyBorder="1" applyAlignment="1">
      <alignment horizontal="center"/>
    </xf>
    <xf numFmtId="0" fontId="47" fillId="5" borderId="0" xfId="0" applyFont="1" applyFill="1" applyBorder="1" applyAlignment="1">
      <alignment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8" fillId="34" borderId="0" xfId="0" applyFont="1" applyFill="1" applyBorder="1" applyAlignment="1">
      <alignment horizontal="center"/>
    </xf>
    <xf numFmtId="0" fontId="47" fillId="0" borderId="40" xfId="0" applyFont="1" applyBorder="1" applyAlignment="1">
      <alignment/>
    </xf>
    <xf numFmtId="168" fontId="47" fillId="0" borderId="0" xfId="0" applyNumberFormat="1" applyFont="1" applyBorder="1" applyAlignment="1">
      <alignment horizontal="center"/>
    </xf>
    <xf numFmtId="168" fontId="47" fillId="0" borderId="41" xfId="0" applyNumberFormat="1" applyFont="1" applyBorder="1" applyAlignment="1">
      <alignment horizontal="center"/>
    </xf>
    <xf numFmtId="0" fontId="47" fillId="0" borderId="41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13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34" borderId="41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68" fontId="47" fillId="0" borderId="0" xfId="0" applyNumberFormat="1" applyFont="1" applyFill="1" applyBorder="1" applyAlignment="1">
      <alignment horizontal="center"/>
    </xf>
    <xf numFmtId="0" fontId="47" fillId="27" borderId="17" xfId="0" applyFont="1" applyFill="1" applyBorder="1" applyAlignment="1">
      <alignment/>
    </xf>
    <xf numFmtId="0" fontId="47" fillId="27" borderId="18" xfId="0" applyFont="1" applyFill="1" applyBorder="1" applyAlignment="1">
      <alignment/>
    </xf>
    <xf numFmtId="1" fontId="47" fillId="27" borderId="18" xfId="0" applyNumberFormat="1" applyFont="1" applyFill="1" applyBorder="1" applyAlignment="1">
      <alignment/>
    </xf>
    <xf numFmtId="1" fontId="47" fillId="27" borderId="19" xfId="0" applyNumberFormat="1" applyFont="1" applyFill="1" applyBorder="1" applyAlignment="1">
      <alignment/>
    </xf>
    <xf numFmtId="0" fontId="47" fillId="27" borderId="15" xfId="0" applyFont="1" applyFill="1" applyBorder="1" applyAlignment="1">
      <alignment/>
    </xf>
    <xf numFmtId="0" fontId="47" fillId="27" borderId="0" xfId="0" applyFont="1" applyFill="1" applyBorder="1" applyAlignment="1">
      <alignment/>
    </xf>
    <xf numFmtId="1" fontId="47" fillId="27" borderId="0" xfId="0" applyNumberFormat="1" applyFont="1" applyFill="1" applyBorder="1" applyAlignment="1">
      <alignment/>
    </xf>
    <xf numFmtId="1" fontId="47" fillId="27" borderId="16" xfId="0" applyNumberFormat="1" applyFont="1" applyFill="1" applyBorder="1" applyAlignment="1">
      <alignment/>
    </xf>
    <xf numFmtId="0" fontId="47" fillId="35" borderId="15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1" fontId="47" fillId="35" borderId="0" xfId="0" applyNumberFormat="1" applyFont="1" applyFill="1" applyBorder="1" applyAlignment="1">
      <alignment/>
    </xf>
    <xf numFmtId="1" fontId="47" fillId="35" borderId="16" xfId="0" applyNumberFormat="1" applyFont="1" applyFill="1" applyBorder="1" applyAlignment="1">
      <alignment/>
    </xf>
    <xf numFmtId="0" fontId="50" fillId="36" borderId="15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1" fontId="47" fillId="36" borderId="0" xfId="0" applyNumberFormat="1" applyFont="1" applyFill="1" applyBorder="1" applyAlignment="1">
      <alignment/>
    </xf>
    <xf numFmtId="1" fontId="47" fillId="36" borderId="16" xfId="0" applyNumberFormat="1" applyFont="1" applyFill="1" applyBorder="1" applyAlignment="1">
      <alignment/>
    </xf>
    <xf numFmtId="0" fontId="47" fillId="36" borderId="15" xfId="0" applyFont="1" applyFill="1" applyBorder="1" applyAlignment="1">
      <alignment/>
    </xf>
    <xf numFmtId="0" fontId="51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7" fillId="0" borderId="44" xfId="0" applyFont="1" applyBorder="1" applyAlignment="1">
      <alignment/>
    </xf>
    <xf numFmtId="0" fontId="47" fillId="0" borderId="45" xfId="0" applyFont="1" applyBorder="1" applyAlignment="1">
      <alignment/>
    </xf>
    <xf numFmtId="0" fontId="47" fillId="0" borderId="46" xfId="0" applyFont="1" applyBorder="1" applyAlignment="1">
      <alignment/>
    </xf>
    <xf numFmtId="0" fontId="47" fillId="0" borderId="47" xfId="0" applyFont="1" applyBorder="1" applyAlignment="1">
      <alignment/>
    </xf>
    <xf numFmtId="0" fontId="47" fillId="0" borderId="48" xfId="0" applyFont="1" applyBorder="1" applyAlignment="1">
      <alignment/>
    </xf>
    <xf numFmtId="0" fontId="52" fillId="0" borderId="0" xfId="0" applyFont="1" applyAlignment="1">
      <alignment horizontal="center"/>
    </xf>
    <xf numFmtId="0" fontId="47" fillId="0" borderId="49" xfId="0" applyFont="1" applyBorder="1" applyAlignment="1">
      <alignment/>
    </xf>
    <xf numFmtId="0" fontId="47" fillId="0" borderId="50" xfId="0" applyFont="1" applyBorder="1" applyAlignment="1">
      <alignment/>
    </xf>
    <xf numFmtId="0" fontId="53" fillId="0" borderId="50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47" fillId="0" borderId="52" xfId="0" applyFont="1" applyBorder="1" applyAlignment="1">
      <alignment/>
    </xf>
    <xf numFmtId="0" fontId="47" fillId="0" borderId="53" xfId="0" applyFont="1" applyBorder="1" applyAlignment="1">
      <alignment/>
    </xf>
    <xf numFmtId="0" fontId="47" fillId="0" borderId="54" xfId="0" applyFont="1" applyBorder="1" applyAlignment="1">
      <alignment/>
    </xf>
    <xf numFmtId="0" fontId="47" fillId="0" borderId="55" xfId="0" applyFont="1" applyBorder="1" applyAlignment="1">
      <alignment/>
    </xf>
    <xf numFmtId="0" fontId="47" fillId="0" borderId="56" xfId="0" applyFont="1" applyBorder="1" applyAlignment="1">
      <alignment/>
    </xf>
    <xf numFmtId="0" fontId="52" fillId="37" borderId="13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 wrapText="1"/>
    </xf>
    <xf numFmtId="0" fontId="52" fillId="37" borderId="14" xfId="0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0" xfId="0" applyFont="1" applyBorder="1" applyAlignment="1">
      <alignment horizontal="left"/>
    </xf>
    <xf numFmtId="1" fontId="47" fillId="5" borderId="0" xfId="0" applyNumberFormat="1" applyFont="1" applyFill="1" applyBorder="1" applyAlignment="1">
      <alignment horizontal="center"/>
    </xf>
    <xf numFmtId="0" fontId="47" fillId="0" borderId="57" xfId="0" applyFont="1" applyBorder="1" applyAlignment="1">
      <alignment/>
    </xf>
    <xf numFmtId="0" fontId="47" fillId="0" borderId="58" xfId="0" applyFont="1" applyBorder="1" applyAlignment="1">
      <alignment/>
    </xf>
    <xf numFmtId="0" fontId="47" fillId="2" borderId="59" xfId="0" applyFont="1" applyFill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4" fillId="3" borderId="60" xfId="0" applyFont="1" applyFill="1" applyBorder="1" applyAlignment="1">
      <alignment/>
    </xf>
    <xf numFmtId="0" fontId="54" fillId="3" borderId="61" xfId="0" applyFont="1" applyFill="1" applyBorder="1" applyAlignment="1">
      <alignment/>
    </xf>
    <xf numFmtId="0" fontId="54" fillId="0" borderId="61" xfId="0" applyFont="1" applyBorder="1" applyAlignment="1">
      <alignment/>
    </xf>
    <xf numFmtId="0" fontId="54" fillId="7" borderId="61" xfId="0" applyFont="1" applyFill="1" applyBorder="1" applyAlignment="1">
      <alignment/>
    </xf>
    <xf numFmtId="0" fontId="54" fillId="7" borderId="62" xfId="0" applyFont="1" applyFill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Alignment="1">
      <alignment/>
    </xf>
    <xf numFmtId="0" fontId="47" fillId="33" borderId="0" xfId="0" applyFont="1" applyFill="1" applyBorder="1" applyAlignment="1">
      <alignment horizontal="left"/>
    </xf>
    <xf numFmtId="0" fontId="49" fillId="0" borderId="13" xfId="0" applyFont="1" applyBorder="1" applyAlignment="1">
      <alignment/>
    </xf>
    <xf numFmtId="0" fontId="47" fillId="38" borderId="15" xfId="0" applyFont="1" applyFill="1" applyBorder="1" applyAlignment="1">
      <alignment/>
    </xf>
    <xf numFmtId="0" fontId="47" fillId="38" borderId="0" xfId="0" applyFont="1" applyFill="1" applyBorder="1" applyAlignment="1">
      <alignment/>
    </xf>
    <xf numFmtId="1" fontId="47" fillId="38" borderId="0" xfId="0" applyNumberFormat="1" applyFont="1" applyFill="1" applyBorder="1" applyAlignment="1">
      <alignment/>
    </xf>
    <xf numFmtId="1" fontId="47" fillId="38" borderId="16" xfId="0" applyNumberFormat="1" applyFont="1" applyFill="1" applyBorder="1" applyAlignment="1">
      <alignment/>
    </xf>
    <xf numFmtId="0" fontId="49" fillId="38" borderId="15" xfId="0" applyFont="1" applyFill="1" applyBorder="1" applyAlignment="1">
      <alignment/>
    </xf>
    <xf numFmtId="0" fontId="49" fillId="36" borderId="15" xfId="0" applyFont="1" applyFill="1" applyBorder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63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54" fillId="0" borderId="65" xfId="0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54" fillId="0" borderId="67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5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8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1" max="1" width="3.28125" style="0" customWidth="1"/>
    <col min="2" max="2" width="3.00390625" style="0" customWidth="1"/>
    <col min="5" max="5" width="13.140625" style="0" customWidth="1"/>
    <col min="6" max="6" width="9.00390625" style="0" customWidth="1"/>
    <col min="7" max="7" width="8.28125" style="0" customWidth="1"/>
    <col min="8" max="8" width="30.7109375" style="0" customWidth="1"/>
    <col min="9" max="9" width="4.57421875" style="0" customWidth="1"/>
    <col min="10" max="10" width="12.00390625" style="0" customWidth="1"/>
    <col min="11" max="11" width="9.7109375" style="0" customWidth="1"/>
    <col min="12" max="12" width="8.28125" style="0" customWidth="1"/>
    <col min="14" max="14" width="4.421875" style="0" customWidth="1"/>
    <col min="17" max="17" width="7.140625" style="0" customWidth="1"/>
    <col min="18" max="18" width="5.8515625" style="0" customWidth="1"/>
  </cols>
  <sheetData>
    <row r="2" ht="15">
      <c r="H2" s="149" t="s">
        <v>299</v>
      </c>
    </row>
    <row r="3" ht="15.75" thickBot="1"/>
    <row r="4" spans="2:14" s="1" customFormat="1" ht="12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s="1" customFormat="1" ht="13.5" thickTop="1">
      <c r="B5" s="6"/>
      <c r="C5" s="120">
        <v>2015</v>
      </c>
      <c r="D5" s="134" t="s">
        <v>9</v>
      </c>
      <c r="E5" s="135"/>
      <c r="F5" s="135"/>
      <c r="G5" s="136"/>
      <c r="H5" s="134" t="s">
        <v>10</v>
      </c>
      <c r="I5" s="135"/>
      <c r="J5" s="135"/>
      <c r="K5" s="135"/>
      <c r="L5" s="136"/>
      <c r="M5" s="7"/>
      <c r="N5" s="8"/>
    </row>
    <row r="6" spans="2:14" s="14" customFormat="1" ht="22.5">
      <c r="B6" s="9"/>
      <c r="C6" s="10"/>
      <c r="D6" s="11" t="s">
        <v>11</v>
      </c>
      <c r="E6" s="10" t="s">
        <v>12</v>
      </c>
      <c r="F6" s="54" t="s">
        <v>87</v>
      </c>
      <c r="G6" s="12" t="s">
        <v>13</v>
      </c>
      <c r="H6" s="11" t="s">
        <v>11</v>
      </c>
      <c r="I6" s="10"/>
      <c r="J6" s="10" t="s">
        <v>12</v>
      </c>
      <c r="K6" s="54" t="s">
        <v>87</v>
      </c>
      <c r="L6" s="12" t="s">
        <v>13</v>
      </c>
      <c r="M6" s="10"/>
      <c r="N6" s="13"/>
    </row>
    <row r="7" spans="2:14" s="1" customFormat="1" ht="12" thickBot="1">
      <c r="B7" s="6"/>
      <c r="C7" s="7"/>
      <c r="D7" s="15"/>
      <c r="E7" s="7"/>
      <c r="F7" s="7"/>
      <c r="G7" s="16"/>
      <c r="H7" s="15"/>
      <c r="I7" s="7"/>
      <c r="J7" s="7"/>
      <c r="K7" s="7"/>
      <c r="L7" s="16"/>
      <c r="M7" s="7"/>
      <c r="N7" s="8"/>
    </row>
    <row r="8" spans="2:14" s="1" customFormat="1" ht="12" thickTop="1">
      <c r="B8" s="6"/>
      <c r="C8" s="137" t="s">
        <v>14</v>
      </c>
      <c r="D8" s="17"/>
      <c r="E8" s="18"/>
      <c r="F8" s="19"/>
      <c r="G8" s="20"/>
      <c r="H8" s="64"/>
      <c r="I8" s="65"/>
      <c r="J8" s="65"/>
      <c r="K8" s="66"/>
      <c r="L8" s="67"/>
      <c r="M8" s="140" t="str">
        <f>C8</f>
        <v>Regulier (Landmark)</v>
      </c>
      <c r="N8" s="8"/>
    </row>
    <row r="9" spans="2:14" s="1" customFormat="1" ht="11.25">
      <c r="B9" s="6"/>
      <c r="C9" s="138"/>
      <c r="D9" s="15"/>
      <c r="E9" s="7"/>
      <c r="F9" s="21"/>
      <c r="G9" s="22"/>
      <c r="H9" s="68" t="s">
        <v>15</v>
      </c>
      <c r="I9" s="69"/>
      <c r="J9" s="69" t="s">
        <v>4</v>
      </c>
      <c r="K9" s="70">
        <v>40000</v>
      </c>
      <c r="L9" s="71">
        <v>2000</v>
      </c>
      <c r="M9" s="141"/>
      <c r="N9" s="8"/>
    </row>
    <row r="10" spans="2:14" s="1" customFormat="1" ht="11.25">
      <c r="B10" s="6"/>
      <c r="C10" s="138"/>
      <c r="D10" s="15"/>
      <c r="E10" s="7"/>
      <c r="F10" s="21"/>
      <c r="G10" s="22"/>
      <c r="H10" s="68" t="s">
        <v>16</v>
      </c>
      <c r="I10" s="69"/>
      <c r="J10" s="69"/>
      <c r="K10" s="70"/>
      <c r="L10" s="71"/>
      <c r="M10" s="141"/>
      <c r="N10" s="8"/>
    </row>
    <row r="11" spans="2:14" s="1" customFormat="1" ht="11.25">
      <c r="B11" s="6"/>
      <c r="C11" s="138"/>
      <c r="D11" s="15"/>
      <c r="E11" s="7"/>
      <c r="F11" s="21"/>
      <c r="G11" s="22"/>
      <c r="H11" s="68"/>
      <c r="I11" s="69"/>
      <c r="J11" s="69"/>
      <c r="K11" s="70"/>
      <c r="L11" s="71"/>
      <c r="M11" s="141"/>
      <c r="N11" s="8"/>
    </row>
    <row r="12" spans="2:14" s="1" customFormat="1" ht="11.25">
      <c r="B12" s="6"/>
      <c r="C12" s="138"/>
      <c r="D12" s="15"/>
      <c r="E12" s="7"/>
      <c r="F12" s="21"/>
      <c r="G12" s="22"/>
      <c r="H12" s="68"/>
      <c r="I12" s="69"/>
      <c r="J12" s="69"/>
      <c r="K12" s="70"/>
      <c r="L12" s="71"/>
      <c r="M12" s="141"/>
      <c r="N12" s="8"/>
    </row>
    <row r="13" spans="2:14" s="1" customFormat="1" ht="11.25">
      <c r="B13" s="6"/>
      <c r="C13" s="138"/>
      <c r="D13" s="15"/>
      <c r="E13" s="7"/>
      <c r="F13" s="21"/>
      <c r="G13" s="22"/>
      <c r="H13" s="68"/>
      <c r="I13" s="69"/>
      <c r="J13" s="69"/>
      <c r="K13" s="70"/>
      <c r="L13" s="71"/>
      <c r="M13" s="141"/>
      <c r="N13" s="8"/>
    </row>
    <row r="14" spans="2:14" s="1" customFormat="1" ht="11.25">
      <c r="B14" s="6"/>
      <c r="C14" s="138"/>
      <c r="D14" s="15"/>
      <c r="E14" s="7"/>
      <c r="F14" s="21"/>
      <c r="G14" s="22"/>
      <c r="H14" s="68"/>
      <c r="I14" s="69"/>
      <c r="J14" s="69"/>
      <c r="K14" s="70"/>
      <c r="L14" s="71"/>
      <c r="M14" s="141"/>
      <c r="N14" s="8"/>
    </row>
    <row r="15" spans="2:14" s="1" customFormat="1" ht="11.25">
      <c r="B15" s="6"/>
      <c r="C15" s="138"/>
      <c r="D15" s="15"/>
      <c r="E15" s="7"/>
      <c r="F15" s="21"/>
      <c r="G15" s="22"/>
      <c r="H15" s="68"/>
      <c r="I15" s="69"/>
      <c r="J15" s="69"/>
      <c r="K15" s="70"/>
      <c r="L15" s="71"/>
      <c r="M15" s="141"/>
      <c r="N15" s="8"/>
    </row>
    <row r="16" spans="2:14" s="1" customFormat="1" ht="12" thickBot="1">
      <c r="B16" s="6"/>
      <c r="C16" s="139"/>
      <c r="D16" s="23" t="s">
        <v>6</v>
      </c>
      <c r="E16" s="24"/>
      <c r="F16" s="25">
        <f>SUM(F8:F15)</f>
        <v>0</v>
      </c>
      <c r="G16" s="26">
        <f>SUM(G8:G15)</f>
        <v>0</v>
      </c>
      <c r="H16" s="23"/>
      <c r="I16" s="24"/>
      <c r="J16" s="24"/>
      <c r="K16" s="25">
        <f>SUM(K8:K15)</f>
        <v>40000</v>
      </c>
      <c r="L16" s="25">
        <f>SUM(L8:L15)</f>
        <v>2000</v>
      </c>
      <c r="M16" s="142"/>
      <c r="N16" s="8"/>
    </row>
    <row r="17" spans="2:14" s="1" customFormat="1" ht="12" thickTop="1">
      <c r="B17" s="6"/>
      <c r="C17" s="143" t="s">
        <v>17</v>
      </c>
      <c r="D17" s="17"/>
      <c r="E17" s="18"/>
      <c r="F17" s="19"/>
      <c r="G17" s="20"/>
      <c r="H17" s="17"/>
      <c r="I17" s="18"/>
      <c r="J17" s="18"/>
      <c r="K17" s="19"/>
      <c r="L17" s="20"/>
      <c r="M17" s="146" t="str">
        <f>C17</f>
        <v>Non Régulier</v>
      </c>
      <c r="N17" s="8"/>
    </row>
    <row r="18" spans="2:14" s="1" customFormat="1" ht="11.25">
      <c r="B18" s="6"/>
      <c r="C18" s="144"/>
      <c r="D18" s="72" t="s">
        <v>18</v>
      </c>
      <c r="E18" s="73" t="s">
        <v>19</v>
      </c>
      <c r="F18" s="74">
        <v>44800</v>
      </c>
      <c r="G18" s="75">
        <v>1010</v>
      </c>
      <c r="H18" s="15"/>
      <c r="I18" s="7"/>
      <c r="J18" s="7"/>
      <c r="K18" s="21"/>
      <c r="L18" s="22"/>
      <c r="M18" s="147"/>
      <c r="N18" s="8"/>
    </row>
    <row r="19" spans="2:14" s="1" customFormat="1" ht="11.25">
      <c r="B19" s="6"/>
      <c r="C19" s="144"/>
      <c r="D19" s="72" t="s">
        <v>20</v>
      </c>
      <c r="E19" s="73" t="s">
        <v>2</v>
      </c>
      <c r="F19" s="74">
        <v>17000</v>
      </c>
      <c r="G19" s="75">
        <v>680</v>
      </c>
      <c r="H19" s="15"/>
      <c r="I19" s="7"/>
      <c r="J19" s="7"/>
      <c r="K19" s="21"/>
      <c r="L19" s="22"/>
      <c r="M19" s="147"/>
      <c r="N19" s="8"/>
    </row>
    <row r="20" spans="2:14" s="1" customFormat="1" ht="11.25">
      <c r="B20" s="6"/>
      <c r="C20" s="144"/>
      <c r="D20" s="72" t="s">
        <v>21</v>
      </c>
      <c r="E20" s="73" t="s">
        <v>5</v>
      </c>
      <c r="F20" s="74">
        <v>1100</v>
      </c>
      <c r="G20" s="75">
        <v>52</v>
      </c>
      <c r="H20" s="122"/>
      <c r="I20" s="123"/>
      <c r="J20" s="123"/>
      <c r="K20" s="124"/>
      <c r="L20" s="125"/>
      <c r="M20" s="147"/>
      <c r="N20" s="8"/>
    </row>
    <row r="21" spans="2:14" s="1" customFormat="1" ht="11.25">
      <c r="B21" s="6"/>
      <c r="C21" s="144"/>
      <c r="D21" s="72" t="s">
        <v>22</v>
      </c>
      <c r="E21" s="73" t="s">
        <v>2</v>
      </c>
      <c r="F21" s="74">
        <v>14000</v>
      </c>
      <c r="G21" s="75">
        <v>410</v>
      </c>
      <c r="H21" s="122" t="s">
        <v>298</v>
      </c>
      <c r="I21" s="123"/>
      <c r="J21" s="123"/>
      <c r="K21" s="124">
        <v>1050</v>
      </c>
      <c r="L21" s="125">
        <v>60</v>
      </c>
      <c r="M21" s="147"/>
      <c r="N21" s="8"/>
    </row>
    <row r="22" spans="2:14" s="1" customFormat="1" ht="11.25">
      <c r="B22" s="6"/>
      <c r="C22" s="144"/>
      <c r="D22" s="72" t="s">
        <v>23</v>
      </c>
      <c r="E22" s="73" t="s">
        <v>24</v>
      </c>
      <c r="F22" s="74">
        <v>4200</v>
      </c>
      <c r="G22" s="75">
        <v>190</v>
      </c>
      <c r="H22" s="122" t="s">
        <v>297</v>
      </c>
      <c r="I22" s="123"/>
      <c r="J22" s="123"/>
      <c r="K22" s="124">
        <v>800</v>
      </c>
      <c r="L22" s="125">
        <v>50</v>
      </c>
      <c r="M22" s="147"/>
      <c r="N22" s="8"/>
    </row>
    <row r="23" spans="2:14" s="1" customFormat="1" ht="11.25">
      <c r="B23" s="6"/>
      <c r="C23" s="144"/>
      <c r="D23" s="72" t="s">
        <v>25</v>
      </c>
      <c r="E23" s="73" t="s">
        <v>24</v>
      </c>
      <c r="F23" s="74">
        <v>136</v>
      </c>
      <c r="G23" s="75">
        <v>17</v>
      </c>
      <c r="H23" s="122" t="s">
        <v>296</v>
      </c>
      <c r="I23" s="123"/>
      <c r="J23" s="123"/>
      <c r="K23" s="124">
        <v>258</v>
      </c>
      <c r="L23" s="125">
        <v>19</v>
      </c>
      <c r="M23" s="147"/>
      <c r="N23" s="8"/>
    </row>
    <row r="24" spans="2:14" s="1" customFormat="1" ht="11.25">
      <c r="B24" s="6"/>
      <c r="C24" s="144"/>
      <c r="D24" s="72" t="s">
        <v>96</v>
      </c>
      <c r="E24" s="73" t="s">
        <v>2</v>
      </c>
      <c r="F24" s="74">
        <v>34000</v>
      </c>
      <c r="G24" s="75">
        <v>900</v>
      </c>
      <c r="H24" s="122" t="s">
        <v>295</v>
      </c>
      <c r="I24" s="123"/>
      <c r="J24" s="123"/>
      <c r="K24" s="124">
        <v>230</v>
      </c>
      <c r="L24" s="125">
        <v>25</v>
      </c>
      <c r="M24" s="147"/>
      <c r="N24" s="8"/>
    </row>
    <row r="25" spans="2:14" s="1" customFormat="1" ht="11.25">
      <c r="B25" s="6"/>
      <c r="C25" s="144"/>
      <c r="D25" s="72" t="s">
        <v>155</v>
      </c>
      <c r="E25" s="73" t="s">
        <v>156</v>
      </c>
      <c r="F25" s="74">
        <v>4500</v>
      </c>
      <c r="G25" s="75">
        <v>250</v>
      </c>
      <c r="H25" s="122"/>
      <c r="I25" s="123"/>
      <c r="J25" s="123"/>
      <c r="K25" s="124"/>
      <c r="L25" s="125"/>
      <c r="M25" s="147"/>
      <c r="N25" s="8"/>
    </row>
    <row r="26" spans="2:14" s="1" customFormat="1" ht="11.25">
      <c r="B26" s="6"/>
      <c r="C26" s="144"/>
      <c r="D26" s="72" t="s">
        <v>26</v>
      </c>
      <c r="E26" s="73" t="s">
        <v>27</v>
      </c>
      <c r="F26" s="74">
        <v>40</v>
      </c>
      <c r="G26" s="75">
        <v>3</v>
      </c>
      <c r="H26" s="122" t="s">
        <v>294</v>
      </c>
      <c r="I26" s="123"/>
      <c r="J26" s="123"/>
      <c r="K26" s="124">
        <v>350</v>
      </c>
      <c r="L26" s="125">
        <v>8</v>
      </c>
      <c r="M26" s="147"/>
      <c r="N26" s="8"/>
    </row>
    <row r="27" spans="2:14" s="1" customFormat="1" ht="11.25">
      <c r="B27" s="6"/>
      <c r="C27" s="144"/>
      <c r="D27" s="72" t="s">
        <v>28</v>
      </c>
      <c r="E27" s="73" t="s">
        <v>27</v>
      </c>
      <c r="F27" s="74">
        <v>300</v>
      </c>
      <c r="G27" s="75">
        <v>32</v>
      </c>
      <c r="H27" s="122" t="s">
        <v>293</v>
      </c>
      <c r="I27" s="123"/>
      <c r="J27" s="123"/>
      <c r="K27" s="124">
        <v>160</v>
      </c>
      <c r="L27" s="125">
        <v>14</v>
      </c>
      <c r="M27" s="147"/>
      <c r="N27" s="8"/>
    </row>
    <row r="28" spans="2:14" s="1" customFormat="1" ht="11.25">
      <c r="B28" s="6"/>
      <c r="C28" s="144"/>
      <c r="D28" s="72" t="s">
        <v>29</v>
      </c>
      <c r="E28" s="73" t="s">
        <v>27</v>
      </c>
      <c r="F28" s="74">
        <v>1100</v>
      </c>
      <c r="G28" s="75">
        <v>52</v>
      </c>
      <c r="H28" s="126" t="s">
        <v>292</v>
      </c>
      <c r="I28" s="123"/>
      <c r="J28" s="123"/>
      <c r="K28" s="124">
        <v>180</v>
      </c>
      <c r="L28" s="125">
        <v>15</v>
      </c>
      <c r="M28" s="147"/>
      <c r="N28" s="8"/>
    </row>
    <row r="29" spans="2:14" s="1" customFormat="1" ht="11.25">
      <c r="B29" s="6"/>
      <c r="C29" s="144"/>
      <c r="D29" s="72" t="s">
        <v>157</v>
      </c>
      <c r="E29" s="73" t="s">
        <v>158</v>
      </c>
      <c r="F29" s="74">
        <v>500</v>
      </c>
      <c r="G29" s="75">
        <v>30</v>
      </c>
      <c r="H29" s="122" t="s">
        <v>291</v>
      </c>
      <c r="I29" s="123"/>
      <c r="J29" s="123"/>
      <c r="K29" s="124">
        <v>200</v>
      </c>
      <c r="L29" s="125">
        <v>15</v>
      </c>
      <c r="M29" s="147"/>
      <c r="N29" s="8"/>
    </row>
    <row r="30" spans="2:14" s="1" customFormat="1" ht="11.25">
      <c r="B30" s="6"/>
      <c r="C30" s="144"/>
      <c r="D30" s="72"/>
      <c r="E30" s="73"/>
      <c r="F30" s="74"/>
      <c r="G30" s="75"/>
      <c r="H30" s="122" t="s">
        <v>290</v>
      </c>
      <c r="I30" s="123"/>
      <c r="J30" s="123"/>
      <c r="K30" s="124">
        <v>14680</v>
      </c>
      <c r="L30" s="125">
        <v>680</v>
      </c>
      <c r="M30" s="147"/>
      <c r="N30" s="8"/>
    </row>
    <row r="31" spans="2:14" s="1" customFormat="1" ht="11.25">
      <c r="B31" s="6"/>
      <c r="C31" s="144"/>
      <c r="D31" s="15"/>
      <c r="E31" s="7"/>
      <c r="F31" s="21"/>
      <c r="G31" s="22"/>
      <c r="H31" s="15"/>
      <c r="I31" s="7"/>
      <c r="J31" s="7"/>
      <c r="K31" s="21"/>
      <c r="L31" s="22"/>
      <c r="M31" s="147"/>
      <c r="N31" s="8"/>
    </row>
    <row r="32" spans="2:14" s="1" customFormat="1" ht="13.5">
      <c r="B32" s="6"/>
      <c r="C32" s="144"/>
      <c r="D32" s="15"/>
      <c r="E32" s="7"/>
      <c r="F32" s="21"/>
      <c r="G32" s="22"/>
      <c r="H32" s="76" t="s">
        <v>30</v>
      </c>
      <c r="I32" s="77"/>
      <c r="J32" s="78"/>
      <c r="K32" s="79"/>
      <c r="L32" s="80"/>
      <c r="M32" s="147"/>
      <c r="N32" s="8"/>
    </row>
    <row r="33" spans="2:14" s="1" customFormat="1" ht="11.25">
      <c r="B33" s="6"/>
      <c r="C33" s="144"/>
      <c r="D33" s="15"/>
      <c r="E33" s="7"/>
      <c r="F33" s="21"/>
      <c r="G33" s="22"/>
      <c r="H33" s="81" t="s">
        <v>31</v>
      </c>
      <c r="I33" s="78"/>
      <c r="J33" s="78" t="s">
        <v>32</v>
      </c>
      <c r="K33" s="79">
        <v>350</v>
      </c>
      <c r="L33" s="80">
        <v>43</v>
      </c>
      <c r="M33" s="147"/>
      <c r="N33" s="8"/>
    </row>
    <row r="34" spans="2:14" s="1" customFormat="1" ht="11.25">
      <c r="B34" s="6"/>
      <c r="C34" s="144"/>
      <c r="D34" s="15"/>
      <c r="E34" s="7"/>
      <c r="F34" s="21"/>
      <c r="G34" s="22"/>
      <c r="H34" s="81" t="s">
        <v>33</v>
      </c>
      <c r="I34" s="78"/>
      <c r="J34" s="78" t="s">
        <v>34</v>
      </c>
      <c r="K34" s="79">
        <v>170</v>
      </c>
      <c r="L34" s="80">
        <v>21</v>
      </c>
      <c r="M34" s="147"/>
      <c r="N34" s="8"/>
    </row>
    <row r="35" spans="2:14" s="1" customFormat="1" ht="11.25">
      <c r="B35" s="6"/>
      <c r="C35" s="144"/>
      <c r="D35" s="15"/>
      <c r="E35" s="7"/>
      <c r="F35" s="21"/>
      <c r="G35" s="22"/>
      <c r="H35" s="81" t="s">
        <v>35</v>
      </c>
      <c r="I35" s="78">
        <v>1</v>
      </c>
      <c r="J35" s="78" t="s">
        <v>27</v>
      </c>
      <c r="K35" s="79">
        <v>113</v>
      </c>
      <c r="L35" s="80">
        <v>12</v>
      </c>
      <c r="M35" s="147"/>
      <c r="N35" s="8"/>
    </row>
    <row r="36" spans="2:14" s="1" customFormat="1" ht="13.5">
      <c r="B36" s="6"/>
      <c r="C36" s="144"/>
      <c r="D36" s="15"/>
      <c r="E36" s="7"/>
      <c r="F36" s="21"/>
      <c r="G36" s="22"/>
      <c r="H36" s="76" t="s">
        <v>36</v>
      </c>
      <c r="I36" s="77"/>
      <c r="J36" s="78"/>
      <c r="K36" s="79"/>
      <c r="L36" s="80"/>
      <c r="M36" s="147"/>
      <c r="N36" s="8"/>
    </row>
    <row r="37" spans="2:14" s="1" customFormat="1" ht="11.25">
      <c r="B37" s="6"/>
      <c r="C37" s="144"/>
      <c r="D37" s="15"/>
      <c r="E37" s="7"/>
      <c r="F37" s="21"/>
      <c r="G37" s="22"/>
      <c r="H37" s="81" t="s">
        <v>89</v>
      </c>
      <c r="I37" s="78">
        <v>2</v>
      </c>
      <c r="J37" s="78" t="s">
        <v>27</v>
      </c>
      <c r="K37" s="79">
        <v>500</v>
      </c>
      <c r="L37" s="80">
        <v>35</v>
      </c>
      <c r="M37" s="147"/>
      <c r="N37" s="8"/>
    </row>
    <row r="38" spans="2:14" s="1" customFormat="1" ht="11.25">
      <c r="B38" s="6"/>
      <c r="C38" s="144"/>
      <c r="D38" s="15"/>
      <c r="E38" s="7"/>
      <c r="F38" s="21"/>
      <c r="G38" s="22"/>
      <c r="H38" s="81" t="s">
        <v>90</v>
      </c>
      <c r="I38" s="78">
        <v>3</v>
      </c>
      <c r="J38" s="78" t="s">
        <v>3</v>
      </c>
      <c r="K38" s="79">
        <v>35</v>
      </c>
      <c r="L38" s="80">
        <v>3</v>
      </c>
      <c r="M38" s="147"/>
      <c r="N38" s="8"/>
    </row>
    <row r="39" spans="2:14" s="1" customFormat="1" ht="11.25">
      <c r="B39" s="6"/>
      <c r="C39" s="144"/>
      <c r="D39" s="15"/>
      <c r="E39" s="7"/>
      <c r="F39" s="21"/>
      <c r="G39" s="22"/>
      <c r="H39" s="81" t="s">
        <v>37</v>
      </c>
      <c r="I39" s="78">
        <v>4</v>
      </c>
      <c r="J39" s="78" t="s">
        <v>38</v>
      </c>
      <c r="K39" s="79">
        <v>20</v>
      </c>
      <c r="L39" s="80">
        <v>2</v>
      </c>
      <c r="M39" s="147"/>
      <c r="N39" s="8"/>
    </row>
    <row r="40" spans="2:14" s="1" customFormat="1" ht="11.25">
      <c r="B40" s="6"/>
      <c r="C40" s="144"/>
      <c r="D40" s="15"/>
      <c r="E40" s="7"/>
      <c r="F40" s="21"/>
      <c r="G40" s="22"/>
      <c r="H40" s="81" t="s">
        <v>39</v>
      </c>
      <c r="I40" s="78">
        <v>5</v>
      </c>
      <c r="J40" s="78" t="s">
        <v>27</v>
      </c>
      <c r="K40" s="79">
        <v>250</v>
      </c>
      <c r="L40" s="80">
        <v>33</v>
      </c>
      <c r="M40" s="147"/>
      <c r="N40" s="8"/>
    </row>
    <row r="41" spans="2:14" s="1" customFormat="1" ht="11.25">
      <c r="B41" s="6"/>
      <c r="C41" s="144"/>
      <c r="D41" s="15"/>
      <c r="E41" s="7"/>
      <c r="F41" s="21"/>
      <c r="G41" s="22"/>
      <c r="H41" s="81" t="s">
        <v>40</v>
      </c>
      <c r="I41" s="78">
        <v>6</v>
      </c>
      <c r="J41" s="78" t="s">
        <v>41</v>
      </c>
      <c r="K41" s="79"/>
      <c r="L41" s="80"/>
      <c r="M41" s="147"/>
      <c r="N41" s="8"/>
    </row>
    <row r="42" spans="2:14" s="1" customFormat="1" ht="11.25">
      <c r="B42" s="6"/>
      <c r="C42" s="144"/>
      <c r="D42" s="15"/>
      <c r="E42" s="7"/>
      <c r="F42" s="21"/>
      <c r="G42" s="22"/>
      <c r="H42" s="81" t="s">
        <v>91</v>
      </c>
      <c r="I42" s="78">
        <v>7</v>
      </c>
      <c r="J42" s="78" t="s">
        <v>41</v>
      </c>
      <c r="K42" s="79"/>
      <c r="L42" s="80"/>
      <c r="M42" s="147"/>
      <c r="N42" s="8"/>
    </row>
    <row r="43" spans="2:14" s="1" customFormat="1" ht="11.25">
      <c r="B43" s="6"/>
      <c r="C43" s="144"/>
      <c r="D43" s="15"/>
      <c r="E43" s="7"/>
      <c r="F43" s="21"/>
      <c r="G43" s="22"/>
      <c r="H43" s="81" t="s">
        <v>88</v>
      </c>
      <c r="I43" s="78">
        <v>8</v>
      </c>
      <c r="J43" s="78" t="s">
        <v>42</v>
      </c>
      <c r="K43" s="79"/>
      <c r="L43" s="80"/>
      <c r="M43" s="147"/>
      <c r="N43" s="8"/>
    </row>
    <row r="44" spans="2:14" s="1" customFormat="1" ht="11.25">
      <c r="B44" s="6"/>
      <c r="C44" s="144"/>
      <c r="D44" s="15"/>
      <c r="E44" s="7"/>
      <c r="F44" s="21"/>
      <c r="G44" s="22"/>
      <c r="H44" s="81" t="s">
        <v>43</v>
      </c>
      <c r="I44" s="78">
        <v>9</v>
      </c>
      <c r="J44" s="78" t="s">
        <v>41</v>
      </c>
      <c r="K44" s="79"/>
      <c r="L44" s="80"/>
      <c r="M44" s="147"/>
      <c r="N44" s="8"/>
    </row>
    <row r="45" spans="2:14" s="1" customFormat="1" ht="11.25">
      <c r="B45" s="6"/>
      <c r="C45" s="144"/>
      <c r="D45" s="15"/>
      <c r="E45" s="7"/>
      <c r="F45" s="21"/>
      <c r="G45" s="22"/>
      <c r="H45" s="81" t="s">
        <v>92</v>
      </c>
      <c r="I45" s="78">
        <v>10</v>
      </c>
      <c r="J45" s="78" t="s">
        <v>41</v>
      </c>
      <c r="K45" s="79"/>
      <c r="L45" s="80"/>
      <c r="M45" s="147"/>
      <c r="N45" s="8"/>
    </row>
    <row r="46" spans="2:14" s="1" customFormat="1" ht="11.25">
      <c r="B46" s="6"/>
      <c r="C46" s="144"/>
      <c r="D46" s="15"/>
      <c r="E46" s="7"/>
      <c r="F46" s="21"/>
      <c r="G46" s="22"/>
      <c r="H46" s="81" t="s">
        <v>44</v>
      </c>
      <c r="I46" s="78">
        <v>11</v>
      </c>
      <c r="J46" s="78" t="s">
        <v>41</v>
      </c>
      <c r="K46" s="79"/>
      <c r="L46" s="80"/>
      <c r="M46" s="147"/>
      <c r="N46" s="8"/>
    </row>
    <row r="47" spans="2:14" s="1" customFormat="1" ht="11.25">
      <c r="B47" s="6"/>
      <c r="C47" s="144"/>
      <c r="D47" s="15"/>
      <c r="E47" s="7"/>
      <c r="F47" s="21"/>
      <c r="G47" s="22"/>
      <c r="H47" s="81" t="s">
        <v>45</v>
      </c>
      <c r="I47" s="78">
        <v>12</v>
      </c>
      <c r="J47" s="78" t="s">
        <v>41</v>
      </c>
      <c r="K47" s="79">
        <v>24</v>
      </c>
      <c r="L47" s="80">
        <v>3</v>
      </c>
      <c r="M47" s="147"/>
      <c r="N47" s="8"/>
    </row>
    <row r="48" spans="2:14" s="1" customFormat="1" ht="11.25">
      <c r="B48" s="6"/>
      <c r="C48" s="144"/>
      <c r="D48" s="15"/>
      <c r="E48" s="7"/>
      <c r="F48" s="21"/>
      <c r="G48" s="22"/>
      <c r="H48" s="81" t="s">
        <v>46</v>
      </c>
      <c r="I48" s="78">
        <v>13</v>
      </c>
      <c r="J48" s="78" t="s">
        <v>41</v>
      </c>
      <c r="K48" s="79"/>
      <c r="L48" s="80"/>
      <c r="M48" s="147"/>
      <c r="N48" s="8"/>
    </row>
    <row r="49" spans="2:14" s="1" customFormat="1" ht="11.25">
      <c r="B49" s="6"/>
      <c r="C49" s="144"/>
      <c r="D49" s="15"/>
      <c r="E49" s="7"/>
      <c r="F49" s="21"/>
      <c r="G49" s="22"/>
      <c r="H49" s="81" t="s">
        <v>47</v>
      </c>
      <c r="I49" s="78">
        <v>14</v>
      </c>
      <c r="J49" s="78" t="s">
        <v>41</v>
      </c>
      <c r="K49" s="79"/>
      <c r="L49" s="80"/>
      <c r="M49" s="147"/>
      <c r="N49" s="8"/>
    </row>
    <row r="50" spans="2:14" s="1" customFormat="1" ht="11.25">
      <c r="B50" s="6"/>
      <c r="C50" s="144"/>
      <c r="D50" s="15"/>
      <c r="E50" s="7"/>
      <c r="F50" s="21"/>
      <c r="G50" s="22"/>
      <c r="H50" s="81" t="s">
        <v>48</v>
      </c>
      <c r="I50" s="78">
        <v>15</v>
      </c>
      <c r="J50" s="78" t="s">
        <v>41</v>
      </c>
      <c r="K50" s="79"/>
      <c r="L50" s="80"/>
      <c r="M50" s="147"/>
      <c r="N50" s="8"/>
    </row>
    <row r="51" spans="2:14" s="1" customFormat="1" ht="11.25">
      <c r="B51" s="6"/>
      <c r="C51" s="144"/>
      <c r="D51" s="15"/>
      <c r="E51" s="7"/>
      <c r="F51" s="21"/>
      <c r="G51" s="22"/>
      <c r="H51" s="81" t="s">
        <v>49</v>
      </c>
      <c r="I51" s="78">
        <v>16</v>
      </c>
      <c r="J51" s="78" t="s">
        <v>41</v>
      </c>
      <c r="K51" s="79"/>
      <c r="L51" s="80"/>
      <c r="M51" s="147"/>
      <c r="N51" s="8"/>
    </row>
    <row r="52" spans="2:14" s="1" customFormat="1" ht="11.25">
      <c r="B52" s="6"/>
      <c r="C52" s="144"/>
      <c r="D52" s="15"/>
      <c r="E52" s="7"/>
      <c r="F52" s="21"/>
      <c r="G52" s="22"/>
      <c r="H52" s="81" t="s">
        <v>50</v>
      </c>
      <c r="I52" s="78">
        <v>17</v>
      </c>
      <c r="J52" s="78" t="s">
        <v>41</v>
      </c>
      <c r="K52" s="79"/>
      <c r="L52" s="80"/>
      <c r="M52" s="147"/>
      <c r="N52" s="8"/>
    </row>
    <row r="53" spans="2:14" s="1" customFormat="1" ht="11.25">
      <c r="B53" s="6"/>
      <c r="C53" s="144"/>
      <c r="D53" s="15"/>
      <c r="E53" s="7"/>
      <c r="F53" s="21"/>
      <c r="G53" s="22"/>
      <c r="H53" s="78" t="s">
        <v>93</v>
      </c>
      <c r="I53" s="78">
        <v>18</v>
      </c>
      <c r="J53" s="78" t="s">
        <v>41</v>
      </c>
      <c r="K53" s="79"/>
      <c r="L53" s="80"/>
      <c r="M53" s="147"/>
      <c r="N53" s="8"/>
    </row>
    <row r="54" spans="2:14" s="1" customFormat="1" ht="11.25">
      <c r="B54" s="6"/>
      <c r="C54" s="144"/>
      <c r="D54" s="15"/>
      <c r="E54" s="7"/>
      <c r="F54" s="21"/>
      <c r="G54" s="22"/>
      <c r="H54" s="78" t="s">
        <v>51</v>
      </c>
      <c r="I54" s="78">
        <v>19</v>
      </c>
      <c r="J54" s="78" t="s">
        <v>41</v>
      </c>
      <c r="K54" s="79"/>
      <c r="L54" s="80"/>
      <c r="M54" s="147"/>
      <c r="N54" s="8"/>
    </row>
    <row r="55" spans="2:14" s="1" customFormat="1" ht="11.25">
      <c r="B55" s="6"/>
      <c r="C55" s="144"/>
      <c r="D55" s="15"/>
      <c r="E55" s="7"/>
      <c r="F55" s="21"/>
      <c r="G55" s="22"/>
      <c r="H55" s="78" t="s">
        <v>52</v>
      </c>
      <c r="I55" s="78">
        <v>20</v>
      </c>
      <c r="J55" s="78" t="s">
        <v>41</v>
      </c>
      <c r="K55" s="79"/>
      <c r="L55" s="80"/>
      <c r="M55" s="147"/>
      <c r="N55" s="8"/>
    </row>
    <row r="56" spans="2:14" s="1" customFormat="1" ht="11.25">
      <c r="B56" s="6"/>
      <c r="C56" s="144"/>
      <c r="D56" s="15"/>
      <c r="E56" s="7"/>
      <c r="F56" s="21"/>
      <c r="G56" s="22"/>
      <c r="H56" s="78" t="s">
        <v>53</v>
      </c>
      <c r="I56" s="78">
        <v>21</v>
      </c>
      <c r="J56" s="78" t="s">
        <v>41</v>
      </c>
      <c r="K56" s="79"/>
      <c r="L56" s="80"/>
      <c r="M56" s="147"/>
      <c r="N56" s="8"/>
    </row>
    <row r="57" spans="2:14" s="1" customFormat="1" ht="11.25">
      <c r="B57" s="6"/>
      <c r="C57" s="144"/>
      <c r="D57" s="15"/>
      <c r="E57" s="7"/>
      <c r="F57" s="21"/>
      <c r="G57" s="22"/>
      <c r="H57" s="78" t="s">
        <v>54</v>
      </c>
      <c r="I57" s="78">
        <v>22</v>
      </c>
      <c r="J57" s="78" t="s">
        <v>3</v>
      </c>
      <c r="K57" s="79"/>
      <c r="L57" s="80"/>
      <c r="M57" s="147"/>
      <c r="N57" s="8"/>
    </row>
    <row r="58" spans="2:14" s="1" customFormat="1" ht="11.25">
      <c r="B58" s="6"/>
      <c r="C58" s="144"/>
      <c r="D58" s="15"/>
      <c r="E58" s="7"/>
      <c r="F58" s="21"/>
      <c r="G58" s="22"/>
      <c r="H58" s="78" t="s">
        <v>55</v>
      </c>
      <c r="I58" s="78">
        <v>23</v>
      </c>
      <c r="J58" s="78" t="s">
        <v>41</v>
      </c>
      <c r="K58" s="79"/>
      <c r="L58" s="80"/>
      <c r="M58" s="147"/>
      <c r="N58" s="8"/>
    </row>
    <row r="59" spans="2:14" s="1" customFormat="1" ht="11.25">
      <c r="B59" s="6"/>
      <c r="C59" s="144"/>
      <c r="D59" s="15"/>
      <c r="E59" s="7"/>
      <c r="F59" s="21"/>
      <c r="G59" s="22"/>
      <c r="H59" s="78" t="s">
        <v>56</v>
      </c>
      <c r="I59" s="78">
        <v>24</v>
      </c>
      <c r="J59" s="78" t="s">
        <v>27</v>
      </c>
      <c r="K59" s="79"/>
      <c r="L59" s="80"/>
      <c r="M59" s="147"/>
      <c r="N59" s="8"/>
    </row>
    <row r="60" spans="2:16" s="1" customFormat="1" ht="11.25">
      <c r="B60" s="6"/>
      <c r="C60" s="144"/>
      <c r="D60" s="15"/>
      <c r="E60" s="7"/>
      <c r="F60" s="21"/>
      <c r="G60" s="22"/>
      <c r="H60" s="78" t="s">
        <v>57</v>
      </c>
      <c r="I60" s="78">
        <v>25</v>
      </c>
      <c r="J60" s="78" t="s">
        <v>27</v>
      </c>
      <c r="K60" s="79"/>
      <c r="L60" s="80"/>
      <c r="M60" s="147"/>
      <c r="N60" s="8"/>
      <c r="O60" s="27"/>
      <c r="P60" s="27"/>
    </row>
    <row r="61" spans="2:15" s="1" customFormat="1" ht="11.25">
      <c r="B61" s="6"/>
      <c r="C61" s="144"/>
      <c r="D61" s="15"/>
      <c r="E61" s="7"/>
      <c r="F61" s="21"/>
      <c r="G61" s="22"/>
      <c r="H61" s="78" t="s">
        <v>58</v>
      </c>
      <c r="I61" s="78">
        <v>26</v>
      </c>
      <c r="J61" s="78" t="s">
        <v>27</v>
      </c>
      <c r="K61" s="79"/>
      <c r="L61" s="80"/>
      <c r="M61" s="147"/>
      <c r="N61" s="8"/>
      <c r="O61" s="27"/>
    </row>
    <row r="62" spans="2:14" s="1" customFormat="1" ht="11.25">
      <c r="B62" s="6"/>
      <c r="C62" s="144"/>
      <c r="D62" s="15"/>
      <c r="E62" s="7"/>
      <c r="F62" s="21"/>
      <c r="G62" s="22"/>
      <c r="H62" s="78" t="s">
        <v>59</v>
      </c>
      <c r="I62" s="78">
        <v>27</v>
      </c>
      <c r="J62" s="78" t="s">
        <v>27</v>
      </c>
      <c r="K62" s="79"/>
      <c r="L62" s="80"/>
      <c r="M62" s="147"/>
      <c r="N62" s="8"/>
    </row>
    <row r="63" spans="2:14" s="1" customFormat="1" ht="11.25">
      <c r="B63" s="6"/>
      <c r="C63" s="144"/>
      <c r="D63" s="15"/>
      <c r="E63" s="7"/>
      <c r="F63" s="21"/>
      <c r="G63" s="22"/>
      <c r="H63" s="78" t="s">
        <v>60</v>
      </c>
      <c r="I63" s="78">
        <v>28</v>
      </c>
      <c r="J63" s="78" t="s">
        <v>27</v>
      </c>
      <c r="K63" s="79">
        <v>15</v>
      </c>
      <c r="L63" s="80">
        <v>1</v>
      </c>
      <c r="M63" s="147"/>
      <c r="N63" s="8"/>
    </row>
    <row r="64" spans="2:14" s="1" customFormat="1" ht="11.25">
      <c r="B64" s="6"/>
      <c r="C64" s="144"/>
      <c r="D64" s="15"/>
      <c r="E64" s="7"/>
      <c r="F64" s="21"/>
      <c r="G64" s="22"/>
      <c r="H64" s="78" t="s">
        <v>61</v>
      </c>
      <c r="I64" s="78">
        <v>29</v>
      </c>
      <c r="J64" s="78" t="s">
        <v>27</v>
      </c>
      <c r="K64" s="79"/>
      <c r="L64" s="80"/>
      <c r="M64" s="147"/>
      <c r="N64" s="8"/>
    </row>
    <row r="65" spans="2:14" s="1" customFormat="1" ht="11.25">
      <c r="B65" s="6"/>
      <c r="C65" s="144"/>
      <c r="D65" s="15"/>
      <c r="E65" s="7"/>
      <c r="F65" s="21"/>
      <c r="G65" s="22"/>
      <c r="H65" s="78" t="s">
        <v>62</v>
      </c>
      <c r="I65" s="78">
        <v>30</v>
      </c>
      <c r="J65" s="78" t="s">
        <v>27</v>
      </c>
      <c r="K65" s="79"/>
      <c r="L65" s="80"/>
      <c r="M65" s="147"/>
      <c r="N65" s="8"/>
    </row>
    <row r="66" spans="2:14" s="1" customFormat="1" ht="11.25">
      <c r="B66" s="6"/>
      <c r="C66" s="144"/>
      <c r="D66" s="15"/>
      <c r="E66" s="7"/>
      <c r="F66" s="21"/>
      <c r="G66" s="22"/>
      <c r="H66" s="78" t="s">
        <v>63</v>
      </c>
      <c r="I66" s="78">
        <v>31</v>
      </c>
      <c r="J66" s="78" t="s">
        <v>27</v>
      </c>
      <c r="K66" s="79"/>
      <c r="L66" s="80"/>
      <c r="M66" s="147"/>
      <c r="N66" s="8"/>
    </row>
    <row r="67" spans="2:14" s="1" customFormat="1" ht="11.25">
      <c r="B67" s="6"/>
      <c r="C67" s="144"/>
      <c r="D67" s="15"/>
      <c r="E67" s="7"/>
      <c r="F67" s="21"/>
      <c r="G67" s="22"/>
      <c r="H67" s="78" t="s">
        <v>94</v>
      </c>
      <c r="I67" s="78">
        <v>32</v>
      </c>
      <c r="J67" s="78" t="s">
        <v>27</v>
      </c>
      <c r="K67" s="79">
        <v>120</v>
      </c>
      <c r="L67" s="80">
        <v>15</v>
      </c>
      <c r="M67" s="147"/>
      <c r="N67" s="8"/>
    </row>
    <row r="68" spans="2:14" s="1" customFormat="1" ht="11.25">
      <c r="B68" s="6"/>
      <c r="C68" s="144"/>
      <c r="D68" s="15"/>
      <c r="E68" s="7"/>
      <c r="F68" s="21"/>
      <c r="G68" s="22"/>
      <c r="H68" s="78" t="s">
        <v>64</v>
      </c>
      <c r="I68" s="78">
        <v>33</v>
      </c>
      <c r="J68" s="78" t="s">
        <v>27</v>
      </c>
      <c r="K68" s="79"/>
      <c r="L68" s="80"/>
      <c r="M68" s="147"/>
      <c r="N68" s="8"/>
    </row>
    <row r="69" spans="2:14" s="1" customFormat="1" ht="11.25">
      <c r="B69" s="6"/>
      <c r="C69" s="144"/>
      <c r="D69" s="15"/>
      <c r="E69" s="7"/>
      <c r="F69" s="21"/>
      <c r="G69" s="22"/>
      <c r="H69" s="78" t="s">
        <v>95</v>
      </c>
      <c r="I69" s="78">
        <v>34</v>
      </c>
      <c r="J69" s="78" t="s">
        <v>27</v>
      </c>
      <c r="K69" s="79"/>
      <c r="L69" s="80"/>
      <c r="M69" s="147"/>
      <c r="N69" s="8"/>
    </row>
    <row r="70" spans="2:14" s="1" customFormat="1" ht="11.25">
      <c r="B70" s="6"/>
      <c r="C70" s="144"/>
      <c r="D70" s="15"/>
      <c r="E70" s="7"/>
      <c r="F70" s="21"/>
      <c r="G70" s="22"/>
      <c r="H70" s="81" t="s">
        <v>65</v>
      </c>
      <c r="I70" s="78">
        <v>35</v>
      </c>
      <c r="J70" s="78" t="s">
        <v>27</v>
      </c>
      <c r="K70" s="79">
        <v>2082</v>
      </c>
      <c r="L70" s="80">
        <v>225</v>
      </c>
      <c r="M70" s="147"/>
      <c r="N70" s="8"/>
    </row>
    <row r="71" spans="2:14" s="1" customFormat="1" ht="11.25">
      <c r="B71" s="6"/>
      <c r="C71" s="144"/>
      <c r="D71" s="15"/>
      <c r="E71" s="7"/>
      <c r="F71" s="21"/>
      <c r="G71" s="22"/>
      <c r="H71" s="81"/>
      <c r="I71" s="78">
        <v>36</v>
      </c>
      <c r="J71" s="78"/>
      <c r="K71" s="79"/>
      <c r="L71" s="80"/>
      <c r="M71" s="147"/>
      <c r="N71" s="8"/>
    </row>
    <row r="72" spans="2:14" s="1" customFormat="1" ht="11.25">
      <c r="B72" s="6"/>
      <c r="C72" s="144"/>
      <c r="D72" s="15"/>
      <c r="E72" s="7"/>
      <c r="F72" s="21"/>
      <c r="G72" s="22"/>
      <c r="H72" s="127" t="s">
        <v>66</v>
      </c>
      <c r="I72" s="78">
        <v>37</v>
      </c>
      <c r="J72" s="78" t="s">
        <v>67</v>
      </c>
      <c r="K72" s="79"/>
      <c r="L72" s="80"/>
      <c r="M72" s="147"/>
      <c r="N72" s="8"/>
    </row>
    <row r="73" spans="2:14" s="1" customFormat="1" ht="11.25">
      <c r="B73" s="6"/>
      <c r="C73" s="144"/>
      <c r="D73" s="15"/>
      <c r="E73" s="7"/>
      <c r="F73" s="21"/>
      <c r="G73" s="22"/>
      <c r="H73" s="81" t="s">
        <v>68</v>
      </c>
      <c r="I73" s="78">
        <v>38</v>
      </c>
      <c r="J73" s="78" t="s">
        <v>4</v>
      </c>
      <c r="K73" s="79"/>
      <c r="L73" s="80"/>
      <c r="M73" s="147"/>
      <c r="N73" s="8"/>
    </row>
    <row r="74" spans="2:14" s="1" customFormat="1" ht="11.25">
      <c r="B74" s="6"/>
      <c r="C74" s="144"/>
      <c r="D74" s="15"/>
      <c r="E74" s="7"/>
      <c r="F74" s="21"/>
      <c r="G74" s="22"/>
      <c r="H74" s="81" t="s">
        <v>69</v>
      </c>
      <c r="I74" s="78">
        <v>39</v>
      </c>
      <c r="J74" s="78" t="s">
        <v>4</v>
      </c>
      <c r="K74" s="79">
        <v>1000</v>
      </c>
      <c r="L74" s="80">
        <v>50</v>
      </c>
      <c r="M74" s="147"/>
      <c r="N74" s="8"/>
    </row>
    <row r="75" spans="2:14" s="1" customFormat="1" ht="11.25">
      <c r="B75" s="6"/>
      <c r="C75" s="144"/>
      <c r="D75" s="15"/>
      <c r="E75" s="7"/>
      <c r="F75" s="21"/>
      <c r="G75" s="22"/>
      <c r="H75" s="81" t="s">
        <v>70</v>
      </c>
      <c r="I75" s="78">
        <v>40</v>
      </c>
      <c r="J75" s="78" t="s">
        <v>4</v>
      </c>
      <c r="K75" s="79">
        <v>170</v>
      </c>
      <c r="L75" s="80">
        <v>13</v>
      </c>
      <c r="M75" s="147"/>
      <c r="N75" s="8"/>
    </row>
    <row r="76" spans="2:14" s="1" customFormat="1" ht="11.25">
      <c r="B76" s="6"/>
      <c r="C76" s="144"/>
      <c r="D76" s="15"/>
      <c r="E76" s="7"/>
      <c r="F76" s="21"/>
      <c r="G76" s="22"/>
      <c r="H76" s="81" t="s">
        <v>71</v>
      </c>
      <c r="I76" s="78">
        <v>41</v>
      </c>
      <c r="J76" s="78" t="s">
        <v>4</v>
      </c>
      <c r="K76" s="79"/>
      <c r="L76" s="80"/>
      <c r="M76" s="147"/>
      <c r="N76" s="8"/>
    </row>
    <row r="77" spans="2:14" s="1" customFormat="1" ht="11.25">
      <c r="B77" s="6"/>
      <c r="C77" s="144"/>
      <c r="D77" s="15"/>
      <c r="E77" s="7"/>
      <c r="F77" s="21"/>
      <c r="G77" s="22"/>
      <c r="H77" s="81" t="s">
        <v>65</v>
      </c>
      <c r="I77" s="78">
        <v>42</v>
      </c>
      <c r="J77" s="78" t="s">
        <v>72</v>
      </c>
      <c r="K77" s="79">
        <v>8000</v>
      </c>
      <c r="L77" s="80">
        <v>380</v>
      </c>
      <c r="M77" s="147"/>
      <c r="N77" s="8"/>
    </row>
    <row r="78" spans="2:14" s="1" customFormat="1" ht="11.25">
      <c r="B78" s="6"/>
      <c r="C78" s="144"/>
      <c r="D78" s="15"/>
      <c r="E78" s="7"/>
      <c r="F78" s="21"/>
      <c r="G78" s="22"/>
      <c r="H78" s="81"/>
      <c r="I78" s="78"/>
      <c r="J78" s="78"/>
      <c r="K78" s="79"/>
      <c r="L78" s="80"/>
      <c r="M78" s="147"/>
      <c r="N78" s="8"/>
    </row>
    <row r="79" spans="2:14" s="1" customFormat="1" ht="11.25">
      <c r="B79" s="6"/>
      <c r="C79" s="144"/>
      <c r="D79" s="15"/>
      <c r="E79" s="7"/>
      <c r="F79" s="21"/>
      <c r="G79" s="22"/>
      <c r="H79" s="81" t="s">
        <v>97</v>
      </c>
      <c r="I79" s="78">
        <v>43</v>
      </c>
      <c r="J79" s="78" t="s">
        <v>73</v>
      </c>
      <c r="K79" s="79">
        <v>1000</v>
      </c>
      <c r="L79" s="80">
        <v>50</v>
      </c>
      <c r="M79" s="147"/>
      <c r="N79" s="8"/>
    </row>
    <row r="80" spans="2:14" s="1" customFormat="1" ht="11.25">
      <c r="B80" s="6"/>
      <c r="C80" s="144"/>
      <c r="D80" s="15"/>
      <c r="E80" s="7"/>
      <c r="F80" s="21"/>
      <c r="G80" s="22"/>
      <c r="H80" s="15"/>
      <c r="I80" s="7"/>
      <c r="J80" s="7"/>
      <c r="K80" s="21"/>
      <c r="L80" s="22"/>
      <c r="M80" s="147"/>
      <c r="N80" s="8"/>
    </row>
    <row r="81" spans="2:14" s="1" customFormat="1" ht="12" thickBot="1">
      <c r="B81" s="6"/>
      <c r="C81" s="145"/>
      <c r="D81" s="23" t="s">
        <v>6</v>
      </c>
      <c r="E81" s="24"/>
      <c r="F81" s="25">
        <f>SUM(F18:F80)</f>
        <v>121676</v>
      </c>
      <c r="G81" s="26">
        <f>SUM(G18:G80)</f>
        <v>3626</v>
      </c>
      <c r="H81" s="23"/>
      <c r="I81" s="24"/>
      <c r="J81" s="24"/>
      <c r="K81" s="25">
        <f>SUM(K17:K80)</f>
        <v>31757</v>
      </c>
      <c r="L81" s="25">
        <f>SUM(L17:L80)</f>
        <v>1772</v>
      </c>
      <c r="M81" s="148"/>
      <c r="N81" s="8"/>
    </row>
    <row r="82" spans="2:14" s="1" customFormat="1" ht="12" thickTop="1">
      <c r="B82" s="6"/>
      <c r="C82" s="7"/>
      <c r="D82" s="15"/>
      <c r="E82" s="7"/>
      <c r="F82" s="21"/>
      <c r="G82" s="22"/>
      <c r="H82" s="15"/>
      <c r="I82" s="7"/>
      <c r="J82" s="7"/>
      <c r="K82" s="21"/>
      <c r="L82" s="22"/>
      <c r="M82" s="7"/>
      <c r="N82" s="8"/>
    </row>
    <row r="83" spans="2:14" s="1" customFormat="1" ht="12" thickBot="1">
      <c r="B83" s="6"/>
      <c r="C83" s="7"/>
      <c r="D83" s="28" t="s">
        <v>6</v>
      </c>
      <c r="E83" s="29"/>
      <c r="F83" s="30">
        <f>F16+F81</f>
        <v>121676</v>
      </c>
      <c r="G83" s="30">
        <f>G16+G81</f>
        <v>3626</v>
      </c>
      <c r="H83" s="28"/>
      <c r="I83" s="29"/>
      <c r="J83" s="29"/>
      <c r="K83" s="30">
        <f>K16+K81</f>
        <v>71757</v>
      </c>
      <c r="L83" s="31">
        <f>L16+L81</f>
        <v>3772</v>
      </c>
      <c r="M83" s="7"/>
      <c r="N83" s="8"/>
    </row>
    <row r="84" spans="2:14" s="1" customFormat="1" ht="12.75" thickBot="1" thickTop="1"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8"/>
    </row>
    <row r="85" spans="2:14" s="1" customFormat="1" ht="12.75" thickBot="1" thickTop="1">
      <c r="B85" s="6"/>
      <c r="C85" s="32"/>
      <c r="D85" s="33" t="s">
        <v>74</v>
      </c>
      <c r="E85" s="34" t="s">
        <v>13</v>
      </c>
      <c r="F85" s="132" t="s">
        <v>75</v>
      </c>
      <c r="G85" s="133"/>
      <c r="H85" s="35" t="s">
        <v>76</v>
      </c>
      <c r="I85" s="108" t="s">
        <v>236</v>
      </c>
      <c r="J85" s="109"/>
      <c r="K85" s="109"/>
      <c r="L85" s="110">
        <f>(D86/H86)*100</f>
        <v>6.336283974327688</v>
      </c>
      <c r="M85" s="7"/>
      <c r="N85" s="8"/>
    </row>
    <row r="86" spans="2:14" s="1" customFormat="1" ht="12" thickTop="1">
      <c r="B86" s="6"/>
      <c r="C86" s="36" t="s">
        <v>77</v>
      </c>
      <c r="D86" s="37">
        <f>F83+K83</f>
        <v>193433</v>
      </c>
      <c r="E86" s="38">
        <f>G83+L83</f>
        <v>7398</v>
      </c>
      <c r="F86" s="39" t="s">
        <v>78</v>
      </c>
      <c r="G86" s="40" t="s">
        <v>79</v>
      </c>
      <c r="H86" s="107">
        <f>O255+D86</f>
        <v>3052783</v>
      </c>
      <c r="I86" s="60"/>
      <c r="J86" s="7"/>
      <c r="K86" s="7"/>
      <c r="L86" s="7"/>
      <c r="M86" s="7"/>
      <c r="N86" s="8"/>
    </row>
    <row r="87" spans="2:14" s="1" customFormat="1" ht="12" thickBot="1">
      <c r="B87" s="6"/>
      <c r="C87" s="41"/>
      <c r="D87" s="42"/>
      <c r="E87" s="43"/>
      <c r="F87" s="44">
        <f>SUM(F26:F28)</f>
        <v>1440</v>
      </c>
      <c r="G87" s="45">
        <f>SUM(K35:K70)</f>
        <v>3159</v>
      </c>
      <c r="H87" s="46"/>
      <c r="I87" s="61"/>
      <c r="J87" s="7"/>
      <c r="K87" s="7"/>
      <c r="L87" s="7"/>
      <c r="M87" s="7"/>
      <c r="N87" s="8"/>
    </row>
    <row r="88" spans="2:14" s="1" customFormat="1" ht="12.75" thickBot="1" thickTop="1">
      <c r="B88" s="6"/>
      <c r="C88" s="7"/>
      <c r="D88" s="7"/>
      <c r="E88" s="7"/>
      <c r="F88" s="7"/>
      <c r="G88" s="7"/>
      <c r="H88" s="7"/>
      <c r="I88" s="61"/>
      <c r="J88" s="7"/>
      <c r="K88" s="7"/>
      <c r="L88" s="7"/>
      <c r="M88" s="7"/>
      <c r="N88" s="8"/>
    </row>
    <row r="89" spans="2:14" s="1" customFormat="1" ht="12.75" thickTop="1">
      <c r="B89" s="6"/>
      <c r="C89" s="82" t="s">
        <v>80</v>
      </c>
      <c r="D89" s="47"/>
      <c r="E89" s="47"/>
      <c r="F89" s="47"/>
      <c r="G89" s="47"/>
      <c r="H89" s="48"/>
      <c r="I89" s="61"/>
      <c r="J89" s="7"/>
      <c r="K89" s="7"/>
      <c r="L89" s="7"/>
      <c r="M89" s="7"/>
      <c r="N89" s="8"/>
    </row>
    <row r="90" spans="2:14" s="59" customFormat="1" ht="11.25">
      <c r="B90" s="55"/>
      <c r="C90" s="56"/>
      <c r="D90" s="49" t="s">
        <v>81</v>
      </c>
      <c r="E90" s="49" t="s">
        <v>82</v>
      </c>
      <c r="F90" s="49" t="s">
        <v>83</v>
      </c>
      <c r="G90" s="49" t="s">
        <v>84</v>
      </c>
      <c r="H90" s="57" t="s">
        <v>85</v>
      </c>
      <c r="I90" s="62"/>
      <c r="J90" s="2"/>
      <c r="K90" s="2"/>
      <c r="L90" s="2"/>
      <c r="M90" s="2"/>
      <c r="N90" s="58"/>
    </row>
    <row r="91" spans="2:14" s="1" customFormat="1" ht="11.25">
      <c r="B91" s="6"/>
      <c r="C91" s="50" t="s">
        <v>86</v>
      </c>
      <c r="D91" s="10">
        <v>2869</v>
      </c>
      <c r="E91" s="10">
        <v>2385</v>
      </c>
      <c r="F91" s="10">
        <f>D91-E91</f>
        <v>484</v>
      </c>
      <c r="G91" s="51">
        <f>(E91/D91)*100</f>
        <v>83.13001045660509</v>
      </c>
      <c r="H91" s="52">
        <f>(F91/F18)*100</f>
        <v>1.0803571428571428</v>
      </c>
      <c r="I91" s="63"/>
      <c r="J91" s="7" t="s">
        <v>98</v>
      </c>
      <c r="K91" s="7"/>
      <c r="L91" s="7"/>
      <c r="M91" s="7"/>
      <c r="N91" s="8"/>
    </row>
    <row r="92" spans="2:14" s="1" customFormat="1" ht="11.25">
      <c r="B92" s="6"/>
      <c r="C92" s="50"/>
      <c r="D92" s="7"/>
      <c r="E92" s="7"/>
      <c r="F92" s="7"/>
      <c r="G92" s="7"/>
      <c r="H92" s="53"/>
      <c r="I92" s="61"/>
      <c r="J92" s="7"/>
      <c r="K92" s="7"/>
      <c r="L92" s="7"/>
      <c r="M92" s="7"/>
      <c r="N92" s="8"/>
    </row>
    <row r="93" spans="2:14" s="1" customFormat="1" ht="12" thickBot="1">
      <c r="B93" s="6"/>
      <c r="C93" s="83"/>
      <c r="D93" s="84"/>
      <c r="E93" s="84"/>
      <c r="F93" s="84"/>
      <c r="G93" s="84"/>
      <c r="H93" s="85"/>
      <c r="I93" s="61"/>
      <c r="J93" s="7"/>
      <c r="K93" s="7"/>
      <c r="L93" s="7"/>
      <c r="M93" s="7"/>
      <c r="N93" s="8"/>
    </row>
    <row r="94" spans="2:14" s="1" customFormat="1" ht="12.75" thickBot="1" thickTop="1">
      <c r="B94" s="86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8"/>
    </row>
    <row r="95" s="1" customFormat="1" ht="11.25"/>
    <row r="96" s="1" customFormat="1" ht="11.25"/>
    <row r="97" s="1" customFormat="1" ht="12" thickBot="1"/>
    <row r="98" spans="3:19" s="1" customFormat="1" ht="11.25">
      <c r="C98" s="3" t="s">
        <v>99</v>
      </c>
      <c r="D98" s="4"/>
      <c r="E98" s="4" t="s">
        <v>159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5"/>
    </row>
    <row r="99" spans="3:19" s="1" customFormat="1" ht="11.25"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8"/>
    </row>
    <row r="100" spans="3:19" s="89" customFormat="1" ht="22.5">
      <c r="C100" s="99" t="s">
        <v>0</v>
      </c>
      <c r="D100" s="100"/>
      <c r="E100" s="100" t="s">
        <v>101</v>
      </c>
      <c r="F100" s="100"/>
      <c r="G100" s="100"/>
      <c r="H100" s="100" t="s">
        <v>102</v>
      </c>
      <c r="I100" s="100" t="s">
        <v>103</v>
      </c>
      <c r="J100" s="100" t="s">
        <v>104</v>
      </c>
      <c r="K100" s="100" t="s">
        <v>13</v>
      </c>
      <c r="L100" s="100" t="s">
        <v>106</v>
      </c>
      <c r="M100" s="100"/>
      <c r="N100" s="100"/>
      <c r="O100" s="101" t="s">
        <v>182</v>
      </c>
      <c r="P100" s="101" t="s">
        <v>183</v>
      </c>
      <c r="Q100" s="100" t="s">
        <v>196</v>
      </c>
      <c r="R100" s="100" t="s">
        <v>18</v>
      </c>
      <c r="S100" s="102"/>
    </row>
    <row r="101" spans="3:19" s="1" customFormat="1" ht="15">
      <c r="C101" s="128" t="s">
        <v>100</v>
      </c>
      <c r="D101" s="129"/>
      <c r="E101" s="130" t="s">
        <v>107</v>
      </c>
      <c r="F101" s="131"/>
      <c r="G101" s="131"/>
      <c r="H101" s="7" t="s">
        <v>116</v>
      </c>
      <c r="I101" s="7" t="s">
        <v>105</v>
      </c>
      <c r="J101" s="7">
        <v>320000</v>
      </c>
      <c r="K101" s="7">
        <v>8600</v>
      </c>
      <c r="L101" s="7">
        <v>1813</v>
      </c>
      <c r="M101" s="7"/>
      <c r="N101" s="7"/>
      <c r="O101" s="7"/>
      <c r="P101" s="7"/>
      <c r="Q101" s="7" t="s">
        <v>188</v>
      </c>
      <c r="R101" s="7"/>
      <c r="S101" s="8"/>
    </row>
    <row r="102" spans="3:19" s="1" customFormat="1" ht="11.25">
      <c r="C102" s="103"/>
      <c r="D102" s="104"/>
      <c r="E102" s="104" t="s">
        <v>108</v>
      </c>
      <c r="F102" s="104"/>
      <c r="G102" s="104"/>
      <c r="H102" s="7" t="s">
        <v>117</v>
      </c>
      <c r="I102" s="7" t="s">
        <v>105</v>
      </c>
      <c r="J102" s="7">
        <v>28000</v>
      </c>
      <c r="K102" s="7">
        <v>810</v>
      </c>
      <c r="L102" s="7">
        <v>1725</v>
      </c>
      <c r="M102" s="7"/>
      <c r="N102" s="7"/>
      <c r="O102" s="7"/>
      <c r="P102" s="7"/>
      <c r="Q102" s="7" t="s">
        <v>188</v>
      </c>
      <c r="R102" s="7"/>
      <c r="S102" s="8"/>
    </row>
    <row r="103" spans="3:19" s="1" customFormat="1" ht="11.25">
      <c r="C103" s="6"/>
      <c r="D103" s="7" t="s">
        <v>109</v>
      </c>
      <c r="E103" s="7"/>
      <c r="F103" s="7"/>
      <c r="G103" s="7"/>
      <c r="H103" s="7" t="s">
        <v>118</v>
      </c>
      <c r="I103" s="7" t="s">
        <v>105</v>
      </c>
      <c r="J103" s="7">
        <v>50000</v>
      </c>
      <c r="K103" s="7">
        <v>1140</v>
      </c>
      <c r="L103" s="7">
        <v>1733</v>
      </c>
      <c r="M103" s="7"/>
      <c r="N103" s="7"/>
      <c r="O103" s="7"/>
      <c r="P103" s="7"/>
      <c r="Q103" s="7" t="s">
        <v>188</v>
      </c>
      <c r="R103" s="7"/>
      <c r="S103" s="8"/>
    </row>
    <row r="104" spans="3:19" s="1" customFormat="1" ht="11.25">
      <c r="C104" s="6"/>
      <c r="D104" s="7" t="s">
        <v>110</v>
      </c>
      <c r="E104" s="7"/>
      <c r="F104" s="7"/>
      <c r="G104" s="7"/>
      <c r="H104" s="7" t="s">
        <v>119</v>
      </c>
      <c r="I104" s="7" t="s">
        <v>112</v>
      </c>
      <c r="J104" s="7">
        <v>30000</v>
      </c>
      <c r="K104" s="7">
        <v>205</v>
      </c>
      <c r="L104" s="7">
        <v>1903</v>
      </c>
      <c r="M104" s="7" t="s">
        <v>111</v>
      </c>
      <c r="N104" s="7"/>
      <c r="O104" s="7"/>
      <c r="P104" s="7"/>
      <c r="Q104" s="7" t="s">
        <v>188</v>
      </c>
      <c r="R104" s="7"/>
      <c r="S104" s="8"/>
    </row>
    <row r="105" spans="3:19" s="1" customFormat="1" ht="11.25">
      <c r="C105" s="6"/>
      <c r="D105" s="7"/>
      <c r="E105" s="7" t="s">
        <v>113</v>
      </c>
      <c r="F105" s="7"/>
      <c r="G105" s="7"/>
      <c r="H105" s="7"/>
      <c r="I105" s="7" t="s">
        <v>112</v>
      </c>
      <c r="J105" s="7">
        <v>300</v>
      </c>
      <c r="K105" s="7">
        <v>16</v>
      </c>
      <c r="L105" s="7">
        <v>1902</v>
      </c>
      <c r="M105" s="7"/>
      <c r="N105" s="7"/>
      <c r="O105" s="7"/>
      <c r="P105" s="7"/>
      <c r="Q105" s="7" t="s">
        <v>189</v>
      </c>
      <c r="R105" s="7"/>
      <c r="S105" s="8"/>
    </row>
    <row r="106" spans="3:19" s="1" customFormat="1" ht="11.25"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105" t="s">
        <v>184</v>
      </c>
      <c r="N106" s="105"/>
      <c r="O106" s="105">
        <f>SUM(J101:J105)</f>
        <v>428300</v>
      </c>
      <c r="P106" s="105">
        <f>SUM(K101:K105)</f>
        <v>10771</v>
      </c>
      <c r="Q106" s="7"/>
      <c r="R106" s="7"/>
      <c r="S106" s="8"/>
    </row>
    <row r="107" spans="3:19" s="1" customFormat="1" ht="11.25">
      <c r="C107" s="121" t="s">
        <v>114</v>
      </c>
      <c r="D107" s="7"/>
      <c r="E107" s="7" t="s">
        <v>115</v>
      </c>
      <c r="F107" s="7"/>
      <c r="G107" s="7"/>
      <c r="H107" s="7" t="s">
        <v>120</v>
      </c>
      <c r="I107" s="7" t="s">
        <v>105</v>
      </c>
      <c r="J107" s="7"/>
      <c r="K107" s="7"/>
      <c r="L107" s="7">
        <v>1743</v>
      </c>
      <c r="M107" s="7"/>
      <c r="N107" s="7"/>
      <c r="O107" s="7"/>
      <c r="P107" s="7"/>
      <c r="Q107" s="7" t="s">
        <v>188</v>
      </c>
      <c r="R107" s="7"/>
      <c r="S107" s="8"/>
    </row>
    <row r="108" spans="3:19" s="1" customFormat="1" ht="11.25">
      <c r="C108" s="6"/>
      <c r="D108" s="7"/>
      <c r="E108" s="7" t="s">
        <v>121</v>
      </c>
      <c r="F108" s="7"/>
      <c r="G108" s="7"/>
      <c r="H108" s="7" t="s">
        <v>122</v>
      </c>
      <c r="I108" s="7" t="s">
        <v>105</v>
      </c>
      <c r="J108" s="7"/>
      <c r="K108" s="7"/>
      <c r="L108" s="7">
        <v>1729</v>
      </c>
      <c r="M108" s="7"/>
      <c r="N108" s="7"/>
      <c r="O108" s="7"/>
      <c r="P108" s="7"/>
      <c r="Q108" s="7" t="s">
        <v>189</v>
      </c>
      <c r="R108" s="7" t="s">
        <v>18</v>
      </c>
      <c r="S108" s="8"/>
    </row>
    <row r="109" spans="3:19" s="1" customFormat="1" ht="11.25">
      <c r="C109" s="6"/>
      <c r="D109" s="7"/>
      <c r="E109" s="7" t="s">
        <v>123</v>
      </c>
      <c r="F109" s="7"/>
      <c r="G109" s="7"/>
      <c r="H109" s="7" t="s">
        <v>120</v>
      </c>
      <c r="I109" s="7" t="s">
        <v>105</v>
      </c>
      <c r="J109" s="7">
        <v>6050</v>
      </c>
      <c r="K109" s="7">
        <v>147</v>
      </c>
      <c r="L109" s="7">
        <v>1924</v>
      </c>
      <c r="M109" s="7"/>
      <c r="N109" s="7"/>
      <c r="O109" s="7"/>
      <c r="P109" s="7"/>
      <c r="Q109" s="7" t="s">
        <v>188</v>
      </c>
      <c r="R109" s="7"/>
      <c r="S109" s="8"/>
    </row>
    <row r="110" spans="3:19" s="1" customFormat="1" ht="11.25">
      <c r="C110" s="6"/>
      <c r="D110" s="7"/>
      <c r="E110" s="7" t="s">
        <v>124</v>
      </c>
      <c r="F110" s="7"/>
      <c r="G110" s="7"/>
      <c r="H110" s="7" t="s">
        <v>120</v>
      </c>
      <c r="I110" s="7" t="s">
        <v>105</v>
      </c>
      <c r="J110" s="7">
        <v>3100</v>
      </c>
      <c r="K110" s="7">
        <v>25</v>
      </c>
      <c r="L110" s="7">
        <v>1951</v>
      </c>
      <c r="M110" s="7"/>
      <c r="N110" s="7"/>
      <c r="O110" s="7"/>
      <c r="P110" s="7"/>
      <c r="Q110" s="7" t="s">
        <v>188</v>
      </c>
      <c r="R110" s="7"/>
      <c r="S110" s="8"/>
    </row>
    <row r="111" spans="3:19" s="1" customFormat="1" ht="11.25">
      <c r="C111" s="6"/>
      <c r="D111" s="7"/>
      <c r="E111" s="7" t="s">
        <v>125</v>
      </c>
      <c r="F111" s="7"/>
      <c r="G111" s="7"/>
      <c r="H111" s="7" t="s">
        <v>120</v>
      </c>
      <c r="I111" s="7" t="s">
        <v>105</v>
      </c>
      <c r="J111" s="7">
        <v>17000</v>
      </c>
      <c r="K111" s="7">
        <v>80</v>
      </c>
      <c r="L111" s="7">
        <v>1891</v>
      </c>
      <c r="M111" s="7"/>
      <c r="N111" s="7"/>
      <c r="O111" s="7"/>
      <c r="P111" s="7"/>
      <c r="Q111" s="7" t="s">
        <v>188</v>
      </c>
      <c r="R111" s="7"/>
      <c r="S111" s="8"/>
    </row>
    <row r="112" spans="3:19" s="1" customFormat="1" ht="11.25">
      <c r="C112" s="6"/>
      <c r="D112" s="7"/>
      <c r="E112" s="7" t="s">
        <v>126</v>
      </c>
      <c r="F112" s="7"/>
      <c r="G112" s="7"/>
      <c r="H112" s="7" t="s">
        <v>120</v>
      </c>
      <c r="I112" s="7" t="s">
        <v>105</v>
      </c>
      <c r="J112" s="7">
        <v>16000</v>
      </c>
      <c r="K112" s="7">
        <v>44</v>
      </c>
      <c r="L112" s="7">
        <v>1760</v>
      </c>
      <c r="M112" s="7"/>
      <c r="N112" s="7"/>
      <c r="O112" s="7"/>
      <c r="P112" s="7"/>
      <c r="Q112" s="7" t="s">
        <v>188</v>
      </c>
      <c r="R112" s="7"/>
      <c r="S112" s="8"/>
    </row>
    <row r="113" spans="3:19" s="1" customFormat="1" ht="11.25"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105" t="s">
        <v>185</v>
      </c>
      <c r="N113" s="105"/>
      <c r="O113" s="105">
        <f>SUM(J107:J112)</f>
        <v>42150</v>
      </c>
      <c r="P113" s="105">
        <f>SUM(K107:K112)</f>
        <v>296</v>
      </c>
      <c r="Q113" s="7"/>
      <c r="R113" s="7"/>
      <c r="S113" s="8"/>
    </row>
    <row r="114" spans="3:19" s="1" customFormat="1" ht="11.25">
      <c r="C114" s="121" t="s">
        <v>127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8"/>
    </row>
    <row r="115" spans="3:19" s="1" customFormat="1" ht="11.25">
      <c r="C115" s="6"/>
      <c r="D115" s="7"/>
      <c r="E115" s="7" t="s">
        <v>128</v>
      </c>
      <c r="F115" s="7"/>
      <c r="G115" s="7"/>
      <c r="H115" s="7"/>
      <c r="I115" s="7" t="s">
        <v>129</v>
      </c>
      <c r="J115" s="7">
        <v>200</v>
      </c>
      <c r="K115" s="7">
        <v>12</v>
      </c>
      <c r="L115" s="7">
        <v>1945</v>
      </c>
      <c r="M115" s="7"/>
      <c r="N115" s="7"/>
      <c r="O115" s="7"/>
      <c r="P115" s="7"/>
      <c r="Q115" s="7" t="s">
        <v>189</v>
      </c>
      <c r="R115" s="7"/>
      <c r="S115" s="8"/>
    </row>
    <row r="116" spans="3:19" s="1" customFormat="1" ht="11.25">
      <c r="C116" s="6"/>
      <c r="D116" s="7"/>
      <c r="E116" s="7" t="s">
        <v>130</v>
      </c>
      <c r="F116" s="7"/>
      <c r="G116" s="7"/>
      <c r="H116" s="7" t="s">
        <v>120</v>
      </c>
      <c r="I116" s="7" t="s">
        <v>105</v>
      </c>
      <c r="J116" s="7">
        <v>100</v>
      </c>
      <c r="K116" s="7">
        <v>9</v>
      </c>
      <c r="L116" s="7">
        <v>2000</v>
      </c>
      <c r="M116" s="7"/>
      <c r="N116" s="7"/>
      <c r="O116" s="7"/>
      <c r="P116" s="7"/>
      <c r="Q116" s="7" t="s">
        <v>188</v>
      </c>
      <c r="R116" s="7"/>
      <c r="S116" s="8"/>
    </row>
    <row r="117" spans="3:19" s="1" customFormat="1" ht="11.25">
      <c r="C117" s="6"/>
      <c r="D117" s="7"/>
      <c r="E117" s="7" t="s">
        <v>131</v>
      </c>
      <c r="F117" s="7"/>
      <c r="G117" s="7"/>
      <c r="H117" s="7" t="s">
        <v>120</v>
      </c>
      <c r="I117" s="7" t="s">
        <v>105</v>
      </c>
      <c r="J117" s="7">
        <v>6500</v>
      </c>
      <c r="K117" s="7">
        <v>70</v>
      </c>
      <c r="L117" s="7">
        <v>1949</v>
      </c>
      <c r="M117" s="7"/>
      <c r="N117" s="7"/>
      <c r="O117" s="7"/>
      <c r="P117" s="7"/>
      <c r="Q117" s="7" t="s">
        <v>188</v>
      </c>
      <c r="R117" s="7"/>
      <c r="S117" s="8"/>
    </row>
    <row r="118" spans="3:19" s="1" customFormat="1" ht="11.25">
      <c r="C118" s="6"/>
      <c r="D118" s="7"/>
      <c r="E118" s="7" t="s">
        <v>132</v>
      </c>
      <c r="F118" s="7"/>
      <c r="G118" s="7"/>
      <c r="H118" s="7" t="s">
        <v>120</v>
      </c>
      <c r="I118" s="7" t="s">
        <v>105</v>
      </c>
      <c r="J118" s="7">
        <v>3600</v>
      </c>
      <c r="K118" s="7">
        <v>101</v>
      </c>
      <c r="L118" s="7">
        <v>1770</v>
      </c>
      <c r="M118" s="7"/>
      <c r="N118" s="7"/>
      <c r="O118" s="7"/>
      <c r="P118" s="7"/>
      <c r="Q118" s="7" t="s">
        <v>188</v>
      </c>
      <c r="R118" s="7"/>
      <c r="S118" s="8"/>
    </row>
    <row r="119" spans="3:19" s="1" customFormat="1" ht="11.25">
      <c r="C119" s="6"/>
      <c r="D119" s="7"/>
      <c r="E119" s="7" t="s">
        <v>278</v>
      </c>
      <c r="F119" s="7"/>
      <c r="G119" s="7"/>
      <c r="H119" s="7" t="s">
        <v>279</v>
      </c>
      <c r="I119" s="7" t="s">
        <v>7</v>
      </c>
      <c r="J119" s="7">
        <v>400</v>
      </c>
      <c r="K119" s="7">
        <v>15</v>
      </c>
      <c r="L119" s="7">
        <v>1949</v>
      </c>
      <c r="M119" s="7"/>
      <c r="N119" s="7"/>
      <c r="O119" s="7"/>
      <c r="P119" s="7"/>
      <c r="Q119" s="7" t="s">
        <v>189</v>
      </c>
      <c r="R119" s="7"/>
      <c r="S119" s="8"/>
    </row>
    <row r="120" spans="3:19" s="1" customFormat="1" ht="11.25">
      <c r="C120" s="6"/>
      <c r="D120" s="7"/>
      <c r="E120" s="7" t="s">
        <v>280</v>
      </c>
      <c r="F120" s="7"/>
      <c r="G120" s="7"/>
      <c r="H120" s="7" t="s">
        <v>120</v>
      </c>
      <c r="I120" s="7" t="s">
        <v>105</v>
      </c>
      <c r="J120" s="7">
        <v>14000</v>
      </c>
      <c r="K120" s="7">
        <v>470</v>
      </c>
      <c r="L120" s="7">
        <v>1949</v>
      </c>
      <c r="M120" s="7"/>
      <c r="N120" s="7"/>
      <c r="O120" s="7"/>
      <c r="P120" s="7"/>
      <c r="Q120" s="7" t="s">
        <v>188</v>
      </c>
      <c r="R120" s="7"/>
      <c r="S120" s="8"/>
    </row>
    <row r="121" spans="3:19" s="1" customFormat="1" ht="11.25">
      <c r="C121" s="6"/>
      <c r="D121" s="7"/>
      <c r="E121" s="7" t="s">
        <v>281</v>
      </c>
      <c r="F121" s="7"/>
      <c r="G121" s="7"/>
      <c r="H121" s="7"/>
      <c r="I121" s="7" t="s">
        <v>105</v>
      </c>
      <c r="J121" s="7">
        <v>120</v>
      </c>
      <c r="K121" s="7">
        <v>4</v>
      </c>
      <c r="L121" s="7"/>
      <c r="M121" s="7"/>
      <c r="N121" s="7"/>
      <c r="O121" s="7"/>
      <c r="P121" s="7"/>
      <c r="Q121" s="7" t="s">
        <v>189</v>
      </c>
      <c r="R121" s="7"/>
      <c r="S121" s="8"/>
    </row>
    <row r="122" spans="3:19" s="1" customFormat="1" ht="11.25">
      <c r="C122" s="6"/>
      <c r="D122" s="7"/>
      <c r="E122" s="7" t="s">
        <v>133</v>
      </c>
      <c r="F122" s="7"/>
      <c r="G122" s="7"/>
      <c r="H122" s="7" t="s">
        <v>120</v>
      </c>
      <c r="I122" s="7" t="s">
        <v>105</v>
      </c>
      <c r="J122" s="7">
        <v>790</v>
      </c>
      <c r="K122" s="7">
        <v>43</v>
      </c>
      <c r="L122" s="7">
        <v>1740</v>
      </c>
      <c r="M122" s="7"/>
      <c r="N122" s="7"/>
      <c r="O122" s="7"/>
      <c r="P122" s="7"/>
      <c r="Q122" s="7" t="s">
        <v>188</v>
      </c>
      <c r="R122" s="7"/>
      <c r="S122" s="8"/>
    </row>
    <row r="123" spans="3:19" s="1" customFormat="1" ht="11.25">
      <c r="C123" s="6"/>
      <c r="D123" s="7"/>
      <c r="E123" s="7" t="s">
        <v>134</v>
      </c>
      <c r="F123" s="7"/>
      <c r="G123" s="7"/>
      <c r="H123" s="7" t="s">
        <v>120</v>
      </c>
      <c r="I123" s="7" t="s">
        <v>105</v>
      </c>
      <c r="J123" s="7">
        <v>900</v>
      </c>
      <c r="K123" s="7">
        <v>44</v>
      </c>
      <c r="L123" s="7">
        <v>1962</v>
      </c>
      <c r="M123" s="7" t="s">
        <v>135</v>
      </c>
      <c r="N123" s="7"/>
      <c r="O123" s="7"/>
      <c r="P123" s="7"/>
      <c r="Q123" s="7" t="s">
        <v>188</v>
      </c>
      <c r="R123" s="7"/>
      <c r="S123" s="8"/>
    </row>
    <row r="124" spans="3:19" s="1" customFormat="1" ht="11.25">
      <c r="C124" s="6"/>
      <c r="D124" s="7"/>
      <c r="E124" s="7" t="s">
        <v>136</v>
      </c>
      <c r="F124" s="7"/>
      <c r="G124" s="7"/>
      <c r="H124" s="7" t="s">
        <v>120</v>
      </c>
      <c r="I124" s="7" t="s">
        <v>105</v>
      </c>
      <c r="J124" s="7">
        <v>170</v>
      </c>
      <c r="K124" s="7">
        <v>17</v>
      </c>
      <c r="L124" s="7">
        <v>1963</v>
      </c>
      <c r="M124" s="7" t="s">
        <v>135</v>
      </c>
      <c r="N124" s="7"/>
      <c r="O124" s="7"/>
      <c r="P124" s="7"/>
      <c r="Q124" s="7" t="s">
        <v>188</v>
      </c>
      <c r="R124" s="7"/>
      <c r="S124" s="8"/>
    </row>
    <row r="125" spans="3:19" s="1" customFormat="1" ht="11.25"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8"/>
    </row>
    <row r="126" spans="3:19" s="1" customFormat="1" ht="11.25">
      <c r="C126" s="6"/>
      <c r="D126" s="7"/>
      <c r="E126" s="7" t="s">
        <v>137</v>
      </c>
      <c r="F126" s="7"/>
      <c r="G126" s="7"/>
      <c r="H126" s="7" t="s">
        <v>120</v>
      </c>
      <c r="I126" s="7" t="s">
        <v>105</v>
      </c>
      <c r="J126" s="7">
        <v>3258</v>
      </c>
      <c r="K126" s="7">
        <v>73</v>
      </c>
      <c r="L126" s="7">
        <v>1918</v>
      </c>
      <c r="M126" s="7"/>
      <c r="N126" s="7"/>
      <c r="O126" s="7"/>
      <c r="P126" s="7"/>
      <c r="Q126" s="7" t="s">
        <v>188</v>
      </c>
      <c r="R126" s="7"/>
      <c r="S126" s="8"/>
    </row>
    <row r="127" spans="3:19" s="1" customFormat="1" ht="11.25">
      <c r="C127" s="6"/>
      <c r="D127" s="7"/>
      <c r="E127" s="7" t="s">
        <v>138</v>
      </c>
      <c r="F127" s="7"/>
      <c r="G127" s="7"/>
      <c r="H127" s="7" t="s">
        <v>139</v>
      </c>
      <c r="I127" s="7" t="s">
        <v>112</v>
      </c>
      <c r="J127" s="7">
        <v>150</v>
      </c>
      <c r="K127" s="7">
        <v>7</v>
      </c>
      <c r="L127" s="7"/>
      <c r="M127" s="7"/>
      <c r="N127" s="7"/>
      <c r="O127" s="7"/>
      <c r="P127" s="7"/>
      <c r="Q127" s="7" t="s">
        <v>189</v>
      </c>
      <c r="R127" s="7" t="s">
        <v>18</v>
      </c>
      <c r="S127" s="8"/>
    </row>
    <row r="128" spans="3:19" s="1" customFormat="1" ht="11.25">
      <c r="C128" s="6"/>
      <c r="D128" s="7"/>
      <c r="E128" s="7" t="s">
        <v>282</v>
      </c>
      <c r="F128" s="7"/>
      <c r="G128" s="7"/>
      <c r="H128" s="7" t="s">
        <v>252</v>
      </c>
      <c r="I128" s="7" t="s">
        <v>112</v>
      </c>
      <c r="J128" s="7">
        <v>250</v>
      </c>
      <c r="K128" s="7">
        <v>8</v>
      </c>
      <c r="L128" s="7">
        <v>1959</v>
      </c>
      <c r="M128" s="7"/>
      <c r="N128" s="7"/>
      <c r="O128" s="7"/>
      <c r="P128" s="7"/>
      <c r="Q128" s="7"/>
      <c r="R128" s="7"/>
      <c r="S128" s="8"/>
    </row>
    <row r="129" spans="3:19" s="1" customFormat="1" ht="11.25">
      <c r="C129" s="6"/>
      <c r="D129" s="7"/>
      <c r="E129" s="7" t="s">
        <v>140</v>
      </c>
      <c r="F129" s="7"/>
      <c r="G129" s="7"/>
      <c r="H129" s="7" t="s">
        <v>141</v>
      </c>
      <c r="I129" s="7" t="s">
        <v>112</v>
      </c>
      <c r="J129" s="7"/>
      <c r="K129" s="7"/>
      <c r="L129" s="7"/>
      <c r="M129" s="7" t="s">
        <v>142</v>
      </c>
      <c r="N129" s="7"/>
      <c r="O129" s="7"/>
      <c r="P129" s="7"/>
      <c r="Q129" s="7" t="s">
        <v>189</v>
      </c>
      <c r="R129" s="7" t="s">
        <v>18</v>
      </c>
      <c r="S129" s="8"/>
    </row>
    <row r="130" spans="3:19" s="1" customFormat="1" ht="11.25">
      <c r="C130" s="6"/>
      <c r="D130" s="7"/>
      <c r="E130" s="7" t="s">
        <v>283</v>
      </c>
      <c r="F130" s="7"/>
      <c r="G130" s="7"/>
      <c r="H130" s="7" t="s">
        <v>141</v>
      </c>
      <c r="I130" s="7" t="s">
        <v>112</v>
      </c>
      <c r="J130" s="7">
        <v>125</v>
      </c>
      <c r="K130" s="7">
        <v>7</v>
      </c>
      <c r="L130" s="7">
        <v>1961</v>
      </c>
      <c r="M130" s="7"/>
      <c r="N130" s="7"/>
      <c r="O130" s="7"/>
      <c r="P130" s="7"/>
      <c r="Q130" s="7" t="s">
        <v>189</v>
      </c>
      <c r="R130" s="7" t="s">
        <v>18</v>
      </c>
      <c r="S130" s="8"/>
    </row>
    <row r="131" spans="3:19" s="1" customFormat="1" ht="11.25"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8"/>
    </row>
    <row r="132" spans="3:19" s="1" customFormat="1" ht="11.25">
      <c r="C132" s="6"/>
      <c r="D132" s="7"/>
      <c r="E132" s="7" t="s">
        <v>143</v>
      </c>
      <c r="F132" s="7"/>
      <c r="G132" s="7"/>
      <c r="H132" s="7" t="s">
        <v>141</v>
      </c>
      <c r="I132" s="7" t="s">
        <v>105</v>
      </c>
      <c r="J132" s="7">
        <v>10123</v>
      </c>
      <c r="K132" s="7">
        <v>112</v>
      </c>
      <c r="L132" s="7">
        <v>1833</v>
      </c>
      <c r="M132" s="7" t="s">
        <v>144</v>
      </c>
      <c r="N132" s="7"/>
      <c r="O132" s="7"/>
      <c r="P132" s="7"/>
      <c r="Q132" s="7" t="s">
        <v>189</v>
      </c>
      <c r="R132" s="7" t="s">
        <v>18</v>
      </c>
      <c r="S132" s="8"/>
    </row>
    <row r="133" spans="3:19" s="1" customFormat="1" ht="11.25">
      <c r="C133" s="6"/>
      <c r="D133" s="7"/>
      <c r="E133" s="7" t="s">
        <v>145</v>
      </c>
      <c r="F133" s="7"/>
      <c r="G133" s="7"/>
      <c r="H133" s="7" t="s">
        <v>141</v>
      </c>
      <c r="I133" s="7" t="s">
        <v>112</v>
      </c>
      <c r="J133" s="7">
        <v>7000</v>
      </c>
      <c r="K133" s="7">
        <v>85</v>
      </c>
      <c r="L133" s="7">
        <v>1928</v>
      </c>
      <c r="M133" s="7"/>
      <c r="N133" s="7"/>
      <c r="O133" s="7"/>
      <c r="P133" s="7"/>
      <c r="Q133" s="7" t="s">
        <v>189</v>
      </c>
      <c r="R133" s="7" t="s">
        <v>18</v>
      </c>
      <c r="S133" s="8"/>
    </row>
    <row r="134" spans="3:19" s="1" customFormat="1" ht="11.25">
      <c r="C134" s="6"/>
      <c r="D134" s="7"/>
      <c r="E134" s="7" t="s">
        <v>146</v>
      </c>
      <c r="F134" s="7"/>
      <c r="G134" s="7"/>
      <c r="H134" s="7" t="s">
        <v>147</v>
      </c>
      <c r="I134" s="7" t="s">
        <v>105</v>
      </c>
      <c r="J134" s="7">
        <v>4000</v>
      </c>
      <c r="K134" s="7">
        <v>75</v>
      </c>
      <c r="L134" s="7">
        <v>1959</v>
      </c>
      <c r="M134" s="7" t="s">
        <v>144</v>
      </c>
      <c r="N134" s="7"/>
      <c r="O134" s="7"/>
      <c r="P134" s="7"/>
      <c r="Q134" s="7" t="s">
        <v>189</v>
      </c>
      <c r="R134" s="7" t="s">
        <v>18</v>
      </c>
      <c r="S134" s="8"/>
    </row>
    <row r="135" spans="3:19" s="1" customFormat="1" ht="11.25">
      <c r="C135" s="6"/>
      <c r="D135" s="7"/>
      <c r="E135" s="7" t="s">
        <v>148</v>
      </c>
      <c r="F135" s="7"/>
      <c r="G135" s="7"/>
      <c r="H135" s="7" t="s">
        <v>120</v>
      </c>
      <c r="I135" s="7" t="s">
        <v>105</v>
      </c>
      <c r="J135" s="7">
        <v>1600</v>
      </c>
      <c r="K135" s="7">
        <v>52</v>
      </c>
      <c r="L135" s="7">
        <v>1979</v>
      </c>
      <c r="M135" s="7"/>
      <c r="N135" s="7"/>
      <c r="O135" s="7"/>
      <c r="P135" s="7"/>
      <c r="Q135" s="7" t="s">
        <v>188</v>
      </c>
      <c r="R135" s="7"/>
      <c r="S135" s="8"/>
    </row>
    <row r="136" spans="3:19" s="1" customFormat="1" ht="11.25">
      <c r="C136" s="6"/>
      <c r="D136" s="7"/>
      <c r="E136" s="7" t="s">
        <v>284</v>
      </c>
      <c r="F136" s="7"/>
      <c r="G136" s="7"/>
      <c r="H136" s="7"/>
      <c r="I136" s="7" t="s">
        <v>112</v>
      </c>
      <c r="J136" s="7">
        <v>70</v>
      </c>
      <c r="K136" s="7">
        <v>4</v>
      </c>
      <c r="L136" s="7">
        <v>2006</v>
      </c>
      <c r="M136" s="7"/>
      <c r="N136" s="7"/>
      <c r="O136" s="7"/>
      <c r="P136" s="7"/>
      <c r="Q136" s="7" t="s">
        <v>189</v>
      </c>
      <c r="R136" s="7"/>
      <c r="S136" s="8"/>
    </row>
    <row r="137" spans="3:19" s="1" customFormat="1" ht="11.25">
      <c r="C137" s="6"/>
      <c r="D137" s="7"/>
      <c r="E137" s="7" t="s">
        <v>149</v>
      </c>
      <c r="F137" s="7"/>
      <c r="G137" s="7"/>
      <c r="H137" s="7" t="s">
        <v>150</v>
      </c>
      <c r="I137" s="7" t="s">
        <v>7</v>
      </c>
      <c r="J137" s="7">
        <v>2200</v>
      </c>
      <c r="K137" s="7">
        <v>46</v>
      </c>
      <c r="L137" s="7">
        <v>1981</v>
      </c>
      <c r="M137" s="7"/>
      <c r="N137" s="7"/>
      <c r="O137" s="7"/>
      <c r="P137" s="7"/>
      <c r="Q137" s="7" t="s">
        <v>189</v>
      </c>
      <c r="R137" s="7" t="s">
        <v>18</v>
      </c>
      <c r="S137" s="8"/>
    </row>
    <row r="138" spans="3:19" s="1" customFormat="1" ht="11.25">
      <c r="C138" s="6"/>
      <c r="D138" s="7"/>
      <c r="E138" s="7" t="s">
        <v>285</v>
      </c>
      <c r="F138" s="7"/>
      <c r="G138" s="7"/>
      <c r="H138" s="7"/>
      <c r="I138" s="7" t="s">
        <v>112</v>
      </c>
      <c r="J138" s="7">
        <v>910</v>
      </c>
      <c r="K138" s="7">
        <v>26</v>
      </c>
      <c r="L138" s="7">
        <v>2006</v>
      </c>
      <c r="M138" s="7"/>
      <c r="N138" s="7"/>
      <c r="O138" s="7"/>
      <c r="P138" s="7"/>
      <c r="Q138" s="7" t="s">
        <v>189</v>
      </c>
      <c r="R138" s="7"/>
      <c r="S138" s="8"/>
    </row>
    <row r="139" spans="3:19" s="1" customFormat="1" ht="11.25">
      <c r="C139" s="6"/>
      <c r="D139" s="7"/>
      <c r="E139" s="7" t="s">
        <v>286</v>
      </c>
      <c r="F139" s="7"/>
      <c r="G139" s="7"/>
      <c r="H139" s="7"/>
      <c r="I139" s="7" t="s">
        <v>112</v>
      </c>
      <c r="J139" s="7">
        <v>40</v>
      </c>
      <c r="K139" s="7">
        <v>2</v>
      </c>
      <c r="L139" s="7">
        <v>2004</v>
      </c>
      <c r="M139" s="7"/>
      <c r="N139" s="7"/>
      <c r="O139" s="7"/>
      <c r="P139" s="7"/>
      <c r="Q139" s="7" t="s">
        <v>189</v>
      </c>
      <c r="R139" s="7"/>
      <c r="S139" s="8"/>
    </row>
    <row r="140" spans="3:19" s="1" customFormat="1" ht="11.25">
      <c r="C140" s="6"/>
      <c r="D140" s="7"/>
      <c r="E140" s="7" t="s">
        <v>287</v>
      </c>
      <c r="F140" s="7"/>
      <c r="G140" s="7"/>
      <c r="H140" s="7"/>
      <c r="I140" s="7" t="s">
        <v>105</v>
      </c>
      <c r="J140" s="7"/>
      <c r="K140" s="7">
        <v>14</v>
      </c>
      <c r="L140" s="7">
        <v>1996</v>
      </c>
      <c r="M140" s="7"/>
      <c r="N140" s="7"/>
      <c r="O140" s="7"/>
      <c r="P140" s="7"/>
      <c r="Q140" s="7"/>
      <c r="R140" s="7"/>
      <c r="S140" s="8"/>
    </row>
    <row r="141" spans="3:19" s="1" customFormat="1" ht="11.25"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8"/>
    </row>
    <row r="142" spans="3:19" s="1" customFormat="1" ht="11.25">
      <c r="C142" s="6"/>
      <c r="D142" s="7"/>
      <c r="E142" s="7" t="s">
        <v>151</v>
      </c>
      <c r="F142" s="7"/>
      <c r="G142" s="7"/>
      <c r="H142" s="7" t="s">
        <v>120</v>
      </c>
      <c r="I142" s="7" t="s">
        <v>105</v>
      </c>
      <c r="J142" s="7">
        <v>2500</v>
      </c>
      <c r="K142" s="7">
        <v>140</v>
      </c>
      <c r="L142" s="7">
        <v>1982</v>
      </c>
      <c r="M142" s="7" t="s">
        <v>142</v>
      </c>
      <c r="N142" s="7"/>
      <c r="O142" s="7"/>
      <c r="P142" s="7"/>
      <c r="Q142" s="7" t="s">
        <v>188</v>
      </c>
      <c r="R142" s="7" t="s">
        <v>18</v>
      </c>
      <c r="S142" s="8"/>
    </row>
    <row r="143" spans="3:19" s="1" customFormat="1" ht="11.25">
      <c r="C143" s="6"/>
      <c r="D143" s="7"/>
      <c r="E143" s="7" t="s">
        <v>152</v>
      </c>
      <c r="F143" s="7"/>
      <c r="G143" s="7"/>
      <c r="H143" s="7" t="s">
        <v>153</v>
      </c>
      <c r="I143" s="7" t="s">
        <v>105</v>
      </c>
      <c r="J143" s="7">
        <v>400</v>
      </c>
      <c r="K143" s="7">
        <v>23</v>
      </c>
      <c r="L143" s="7">
        <v>1980</v>
      </c>
      <c r="M143" s="7" t="s">
        <v>135</v>
      </c>
      <c r="N143" s="7"/>
      <c r="O143" s="7"/>
      <c r="P143" s="7"/>
      <c r="Q143" s="7" t="s">
        <v>189</v>
      </c>
      <c r="R143" s="7"/>
      <c r="S143" s="8"/>
    </row>
    <row r="144" spans="3:19" s="1" customFormat="1" ht="11.25">
      <c r="C144" s="6"/>
      <c r="D144" s="7"/>
      <c r="E144" s="7" t="s">
        <v>154</v>
      </c>
      <c r="F144" s="7"/>
      <c r="G144" s="7"/>
      <c r="H144" s="7"/>
      <c r="I144" s="7" t="s">
        <v>105</v>
      </c>
      <c r="J144" s="7"/>
      <c r="K144" s="7"/>
      <c r="L144" s="7">
        <v>2003</v>
      </c>
      <c r="M144" s="7" t="s">
        <v>69</v>
      </c>
      <c r="N144" s="7"/>
      <c r="O144" s="7"/>
      <c r="P144" s="7"/>
      <c r="Q144" s="7" t="s">
        <v>189</v>
      </c>
      <c r="R144" s="7"/>
      <c r="S144" s="8"/>
    </row>
    <row r="145" spans="3:19" s="1" customFormat="1" ht="11.25">
      <c r="C145" s="6"/>
      <c r="D145" s="7"/>
      <c r="E145" s="7" t="s">
        <v>288</v>
      </c>
      <c r="F145" s="7"/>
      <c r="G145" s="7"/>
      <c r="H145" s="7"/>
      <c r="I145" s="7" t="s">
        <v>7</v>
      </c>
      <c r="J145" s="7">
        <v>100</v>
      </c>
      <c r="K145" s="7">
        <v>7</v>
      </c>
      <c r="L145" s="7">
        <v>2006</v>
      </c>
      <c r="M145" s="7"/>
      <c r="N145" s="7"/>
      <c r="O145" s="7"/>
      <c r="P145" s="7"/>
      <c r="Q145" s="7" t="s">
        <v>189</v>
      </c>
      <c r="R145" s="7"/>
      <c r="S145" s="8"/>
    </row>
    <row r="146" spans="3:19" s="1" customFormat="1" ht="11.25">
      <c r="C146" s="6"/>
      <c r="D146" s="7"/>
      <c r="E146" s="7" t="s">
        <v>289</v>
      </c>
      <c r="F146" s="7"/>
      <c r="G146" s="7"/>
      <c r="H146" s="7"/>
      <c r="I146" s="7" t="s">
        <v>112</v>
      </c>
      <c r="J146" s="7">
        <v>360</v>
      </c>
      <c r="K146" s="7">
        <v>14</v>
      </c>
      <c r="L146" s="7">
        <v>2001</v>
      </c>
      <c r="M146" s="7"/>
      <c r="N146" s="7"/>
      <c r="O146" s="7"/>
      <c r="P146" s="7"/>
      <c r="Q146" s="7" t="s">
        <v>189</v>
      </c>
      <c r="R146" s="7"/>
      <c r="S146" s="8"/>
    </row>
    <row r="147" spans="3:19" s="1" customFormat="1" ht="11.25">
      <c r="C147" s="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8"/>
    </row>
    <row r="148" spans="3:19" s="1" customFormat="1" ht="11.25">
      <c r="C148" s="6"/>
      <c r="D148" s="7"/>
      <c r="E148" s="7" t="s">
        <v>160</v>
      </c>
      <c r="F148" s="7"/>
      <c r="G148" s="7"/>
      <c r="H148" s="7" t="s">
        <v>161</v>
      </c>
      <c r="I148" s="7" t="s">
        <v>105</v>
      </c>
      <c r="J148" s="7">
        <v>14000</v>
      </c>
      <c r="K148" s="7">
        <v>2000</v>
      </c>
      <c r="L148" s="7">
        <v>1805</v>
      </c>
      <c r="M148" s="7"/>
      <c r="N148" s="7"/>
      <c r="O148" s="7"/>
      <c r="P148" s="7"/>
      <c r="Q148" s="7" t="s">
        <v>189</v>
      </c>
      <c r="R148" s="7"/>
      <c r="S148" s="8"/>
    </row>
    <row r="149" spans="3:19" s="1" customFormat="1" ht="11.25">
      <c r="C149" s="6"/>
      <c r="D149" s="7"/>
      <c r="E149" s="7" t="s">
        <v>162</v>
      </c>
      <c r="F149" s="7"/>
      <c r="G149" s="7"/>
      <c r="H149" s="7" t="s">
        <v>163</v>
      </c>
      <c r="I149" s="7" t="s">
        <v>105</v>
      </c>
      <c r="J149" s="7"/>
      <c r="K149" s="7"/>
      <c r="L149" s="7">
        <v>1910</v>
      </c>
      <c r="M149" s="7" t="s">
        <v>142</v>
      </c>
      <c r="N149" s="7"/>
      <c r="O149" s="7"/>
      <c r="P149" s="7"/>
      <c r="Q149" s="7" t="s">
        <v>189</v>
      </c>
      <c r="R149" s="7"/>
      <c r="S149" s="8"/>
    </row>
    <row r="150" spans="3:19" s="1" customFormat="1" ht="11.25">
      <c r="C150" s="6"/>
      <c r="D150" s="7"/>
      <c r="E150" s="7" t="s">
        <v>164</v>
      </c>
      <c r="F150" s="7"/>
      <c r="G150" s="7"/>
      <c r="H150" s="7" t="s">
        <v>120</v>
      </c>
      <c r="I150" s="7" t="s">
        <v>105</v>
      </c>
      <c r="J150" s="7">
        <v>3000</v>
      </c>
      <c r="K150" s="7">
        <v>110</v>
      </c>
      <c r="L150" s="7">
        <v>1993</v>
      </c>
      <c r="M150" s="7"/>
      <c r="N150" s="7"/>
      <c r="O150" s="7"/>
      <c r="P150" s="7"/>
      <c r="Q150" s="7" t="s">
        <v>188</v>
      </c>
      <c r="R150" s="7"/>
      <c r="S150" s="8"/>
    </row>
    <row r="151" spans="3:19" s="1" customFormat="1" ht="11.25">
      <c r="C151" s="6"/>
      <c r="D151" s="7"/>
      <c r="E151" s="106" t="s">
        <v>165</v>
      </c>
      <c r="F151" s="7"/>
      <c r="G151" s="7"/>
      <c r="H151" s="7" t="s">
        <v>163</v>
      </c>
      <c r="I151" s="7" t="s">
        <v>112</v>
      </c>
      <c r="J151" s="7">
        <v>140</v>
      </c>
      <c r="K151" s="7">
        <v>11</v>
      </c>
      <c r="L151" s="7">
        <v>1905</v>
      </c>
      <c r="M151" s="7"/>
      <c r="N151" s="7"/>
      <c r="O151" s="7"/>
      <c r="P151" s="7"/>
      <c r="Q151" s="7" t="s">
        <v>189</v>
      </c>
      <c r="R151" s="7" t="s">
        <v>18</v>
      </c>
      <c r="S151" s="8"/>
    </row>
    <row r="152" spans="3:19" s="1" customFormat="1" ht="11.25">
      <c r="C152" s="6"/>
      <c r="D152" s="7"/>
      <c r="E152" s="10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8"/>
    </row>
    <row r="153" spans="3:19" s="1" customFormat="1" ht="11.25">
      <c r="C153" s="6"/>
      <c r="D153" s="7"/>
      <c r="E153" s="106" t="s">
        <v>166</v>
      </c>
      <c r="F153" s="7"/>
      <c r="G153" s="7"/>
      <c r="H153" s="7" t="s">
        <v>120</v>
      </c>
      <c r="I153" s="7" t="s">
        <v>105</v>
      </c>
      <c r="J153" s="7">
        <v>60</v>
      </c>
      <c r="K153" s="7">
        <v>5</v>
      </c>
      <c r="L153" s="7">
        <v>1926</v>
      </c>
      <c r="M153" s="7"/>
      <c r="N153" s="7"/>
      <c r="O153" s="7"/>
      <c r="P153" s="7"/>
      <c r="Q153" s="7" t="s">
        <v>188</v>
      </c>
      <c r="R153" s="7"/>
      <c r="S153" s="8"/>
    </row>
    <row r="154" spans="3:19" s="1" customFormat="1" ht="11.25">
      <c r="C154" s="6"/>
      <c r="D154" s="7"/>
      <c r="E154" s="106" t="s">
        <v>167</v>
      </c>
      <c r="F154" s="7"/>
      <c r="G154" s="7"/>
      <c r="H154" s="7" t="s">
        <v>163</v>
      </c>
      <c r="I154" s="7" t="s">
        <v>105</v>
      </c>
      <c r="J154" s="7">
        <v>70</v>
      </c>
      <c r="K154" s="7">
        <v>6</v>
      </c>
      <c r="L154" s="7">
        <v>1959</v>
      </c>
      <c r="M154" s="7" t="s">
        <v>168</v>
      </c>
      <c r="N154" s="7"/>
      <c r="O154" s="7"/>
      <c r="P154" s="7"/>
      <c r="Q154" s="7" t="s">
        <v>189</v>
      </c>
      <c r="R154" s="7" t="s">
        <v>18</v>
      </c>
      <c r="S154" s="8"/>
    </row>
    <row r="155" spans="3:19" s="1" customFormat="1" ht="11.25">
      <c r="C155" s="6"/>
      <c r="D155" s="7"/>
      <c r="E155" s="10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8"/>
    </row>
    <row r="156" spans="3:19" s="1" customFormat="1" ht="11.25">
      <c r="C156" s="6"/>
      <c r="D156" s="7"/>
      <c r="E156" s="106" t="s">
        <v>198</v>
      </c>
      <c r="F156" s="7"/>
      <c r="G156" s="7"/>
      <c r="H156" s="7" t="s">
        <v>120</v>
      </c>
      <c r="I156" s="7" t="s">
        <v>105</v>
      </c>
      <c r="J156" s="7">
        <v>6300</v>
      </c>
      <c r="K156" s="7">
        <v>160</v>
      </c>
      <c r="L156" s="7">
        <v>1756</v>
      </c>
      <c r="M156" s="7"/>
      <c r="N156" s="7"/>
      <c r="O156" s="7"/>
      <c r="P156" s="7"/>
      <c r="Q156" s="7" t="s">
        <v>188</v>
      </c>
      <c r="R156" s="7"/>
      <c r="S156" s="8"/>
    </row>
    <row r="157" spans="3:19" s="1" customFormat="1" ht="11.25">
      <c r="C157" s="6"/>
      <c r="D157" s="7"/>
      <c r="E157" s="10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8"/>
    </row>
    <row r="158" spans="3:19" s="1" customFormat="1" ht="11.25">
      <c r="C158" s="6"/>
      <c r="D158" s="7"/>
      <c r="E158" s="106" t="s">
        <v>169</v>
      </c>
      <c r="F158" s="7"/>
      <c r="G158" s="7"/>
      <c r="H158" s="7" t="s">
        <v>120</v>
      </c>
      <c r="I158" s="7" t="s">
        <v>105</v>
      </c>
      <c r="J158" s="7">
        <v>1000</v>
      </c>
      <c r="K158" s="7">
        <v>50</v>
      </c>
      <c r="L158" s="7">
        <v>1991</v>
      </c>
      <c r="M158" s="7"/>
      <c r="N158" s="7"/>
      <c r="O158" s="7"/>
      <c r="P158" s="7"/>
      <c r="Q158" s="7" t="s">
        <v>188</v>
      </c>
      <c r="R158" s="7"/>
      <c r="S158" s="8"/>
    </row>
    <row r="159" spans="3:19" s="1" customFormat="1" ht="11.25">
      <c r="C159" s="6"/>
      <c r="D159" s="7"/>
      <c r="E159" s="106" t="s">
        <v>170</v>
      </c>
      <c r="F159" s="7"/>
      <c r="G159" s="7"/>
      <c r="H159" s="7" t="s">
        <v>163</v>
      </c>
      <c r="I159" s="7" t="s">
        <v>105</v>
      </c>
      <c r="J159" s="7"/>
      <c r="K159" s="7"/>
      <c r="L159" s="7">
        <v>1802</v>
      </c>
      <c r="M159" s="7" t="s">
        <v>171</v>
      </c>
      <c r="N159" s="7"/>
      <c r="O159" s="7"/>
      <c r="P159" s="7"/>
      <c r="Q159" s="7" t="s">
        <v>189</v>
      </c>
      <c r="R159" s="7" t="s">
        <v>18</v>
      </c>
      <c r="S159" s="8"/>
    </row>
    <row r="160" spans="3:19" s="1" customFormat="1" ht="11.25">
      <c r="C160" s="6"/>
      <c r="D160" s="7"/>
      <c r="E160" s="106" t="s">
        <v>172</v>
      </c>
      <c r="F160" s="7"/>
      <c r="G160" s="7"/>
      <c r="H160" s="7"/>
      <c r="I160" s="7" t="s">
        <v>112</v>
      </c>
      <c r="J160" s="7">
        <v>60</v>
      </c>
      <c r="K160" s="7">
        <v>5</v>
      </c>
      <c r="L160" s="7">
        <v>1923</v>
      </c>
      <c r="M160" s="7" t="s">
        <v>174</v>
      </c>
      <c r="N160" s="7"/>
      <c r="O160" s="7"/>
      <c r="P160" s="7"/>
      <c r="Q160" s="7" t="s">
        <v>189</v>
      </c>
      <c r="R160" s="7"/>
      <c r="S160" s="8"/>
    </row>
    <row r="161" spans="3:19" s="1" customFormat="1" ht="11.25">
      <c r="C161" s="6"/>
      <c r="D161" s="7"/>
      <c r="E161" s="10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8"/>
    </row>
    <row r="162" spans="3:19" s="1" customFormat="1" ht="11.25">
      <c r="C162" s="6"/>
      <c r="D162" s="7"/>
      <c r="E162" s="106" t="s">
        <v>173</v>
      </c>
      <c r="F162" s="7"/>
      <c r="G162" s="7"/>
      <c r="H162" s="7" t="s">
        <v>120</v>
      </c>
      <c r="I162" s="7" t="s">
        <v>105</v>
      </c>
      <c r="J162" s="7">
        <v>800</v>
      </c>
      <c r="K162" s="7">
        <v>79</v>
      </c>
      <c r="L162" s="7">
        <v>1844</v>
      </c>
      <c r="M162" s="7" t="s">
        <v>174</v>
      </c>
      <c r="N162" s="7"/>
      <c r="O162" s="7"/>
      <c r="P162" s="7"/>
      <c r="Q162" s="7" t="s">
        <v>188</v>
      </c>
      <c r="R162" s="7"/>
      <c r="S162" s="8"/>
    </row>
    <row r="163" spans="3:19" s="1" customFormat="1" ht="11.25">
      <c r="C163" s="6"/>
      <c r="D163" s="7"/>
      <c r="E163" s="106" t="s">
        <v>175</v>
      </c>
      <c r="F163" s="7"/>
      <c r="G163" s="7"/>
      <c r="H163" s="7" t="s">
        <v>163</v>
      </c>
      <c r="I163" s="7" t="s">
        <v>105</v>
      </c>
      <c r="J163" s="7">
        <v>400</v>
      </c>
      <c r="K163" s="7">
        <v>20</v>
      </c>
      <c r="L163" s="7">
        <v>1959</v>
      </c>
      <c r="M163" s="7" t="s">
        <v>176</v>
      </c>
      <c r="N163" s="7"/>
      <c r="O163" s="7"/>
      <c r="P163" s="7"/>
      <c r="Q163" s="7" t="s">
        <v>189</v>
      </c>
      <c r="R163" s="7" t="s">
        <v>18</v>
      </c>
      <c r="S163" s="8"/>
    </row>
    <row r="164" spans="3:19" s="1" customFormat="1" ht="11.25">
      <c r="C164" s="6"/>
      <c r="D164" s="7"/>
      <c r="E164" s="106" t="s">
        <v>177</v>
      </c>
      <c r="F164" s="7"/>
      <c r="G164" s="7"/>
      <c r="H164" s="7" t="s">
        <v>150</v>
      </c>
      <c r="I164" s="7" t="s">
        <v>7</v>
      </c>
      <c r="J164" s="7">
        <v>350</v>
      </c>
      <c r="K164" s="7">
        <v>16</v>
      </c>
      <c r="L164" s="7">
        <v>1976</v>
      </c>
      <c r="M164" s="7"/>
      <c r="N164" s="7"/>
      <c r="O164" s="7"/>
      <c r="P164" s="7"/>
      <c r="Q164" s="7" t="s">
        <v>189</v>
      </c>
      <c r="R164" s="7"/>
      <c r="S164" s="8"/>
    </row>
    <row r="165" spans="3:19" s="1" customFormat="1" ht="11.25">
      <c r="C165" s="6"/>
      <c r="D165" s="7"/>
      <c r="E165" s="106" t="s">
        <v>178</v>
      </c>
      <c r="F165" s="7"/>
      <c r="G165" s="7"/>
      <c r="H165" s="7" t="s">
        <v>163</v>
      </c>
      <c r="I165" s="7" t="s">
        <v>112</v>
      </c>
      <c r="J165" s="7">
        <v>200</v>
      </c>
      <c r="K165" s="7">
        <v>8</v>
      </c>
      <c r="L165" s="7">
        <v>1959</v>
      </c>
      <c r="M165" s="7"/>
      <c r="N165" s="7"/>
      <c r="O165" s="7"/>
      <c r="P165" s="7"/>
      <c r="Q165" s="7" t="s">
        <v>189</v>
      </c>
      <c r="R165" s="7"/>
      <c r="S165" s="8"/>
    </row>
    <row r="166" spans="3:19" s="1" customFormat="1" ht="11.25">
      <c r="C166" s="6"/>
      <c r="D166" s="7"/>
      <c r="E166" s="106" t="s">
        <v>179</v>
      </c>
      <c r="F166" s="7"/>
      <c r="G166" s="7"/>
      <c r="H166" s="7" t="s">
        <v>163</v>
      </c>
      <c r="I166" s="7" t="s">
        <v>180</v>
      </c>
      <c r="J166" s="7">
        <v>120</v>
      </c>
      <c r="K166" s="7">
        <v>9</v>
      </c>
      <c r="L166" s="7"/>
      <c r="M166" s="7" t="s">
        <v>181</v>
      </c>
      <c r="N166" s="7"/>
      <c r="O166" s="7"/>
      <c r="P166" s="7"/>
      <c r="Q166" s="7" t="s">
        <v>189</v>
      </c>
      <c r="R166" s="7"/>
      <c r="S166" s="8"/>
    </row>
    <row r="167" spans="3:19" s="1" customFormat="1" ht="11.25"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105" t="s">
        <v>185</v>
      </c>
      <c r="N167" s="105"/>
      <c r="O167" s="105">
        <f>SUM(J114:J166)</f>
        <v>86366</v>
      </c>
      <c r="P167" s="105">
        <f>SUM(K114:K166)</f>
        <v>3959</v>
      </c>
      <c r="Q167" s="7"/>
      <c r="R167" s="7"/>
      <c r="S167" s="8"/>
    </row>
    <row r="168" spans="3:19" s="1" customFormat="1" ht="11.25">
      <c r="C168" s="121" t="s">
        <v>199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8"/>
    </row>
    <row r="169" spans="3:19" s="1" customFormat="1" ht="11.25">
      <c r="C169" s="6"/>
      <c r="D169" s="7"/>
      <c r="E169" s="7" t="s">
        <v>200</v>
      </c>
      <c r="F169" s="7"/>
      <c r="G169" s="7"/>
      <c r="H169" s="7" t="s">
        <v>201</v>
      </c>
      <c r="I169" s="7" t="s">
        <v>105</v>
      </c>
      <c r="J169" s="7"/>
      <c r="K169" s="7"/>
      <c r="L169" s="7">
        <v>1811</v>
      </c>
      <c r="M169" s="7" t="s">
        <v>203</v>
      </c>
      <c r="N169" s="7"/>
      <c r="O169" s="7"/>
      <c r="P169" s="7"/>
      <c r="Q169" s="7" t="s">
        <v>189</v>
      </c>
      <c r="R169" s="7"/>
      <c r="S169" s="8"/>
    </row>
    <row r="170" spans="3:19" s="1" customFormat="1" ht="11.25">
      <c r="C170" s="6"/>
      <c r="D170" s="7"/>
      <c r="E170" s="7" t="s">
        <v>202</v>
      </c>
      <c r="F170" s="7"/>
      <c r="G170" s="7"/>
      <c r="H170" s="7" t="s">
        <v>201</v>
      </c>
      <c r="I170" s="7" t="s">
        <v>112</v>
      </c>
      <c r="J170" s="7"/>
      <c r="K170" s="7"/>
      <c r="L170" s="7"/>
      <c r="M170" s="7" t="s">
        <v>135</v>
      </c>
      <c r="N170" s="7"/>
      <c r="O170" s="7"/>
      <c r="P170" s="7"/>
      <c r="Q170" s="7" t="s">
        <v>189</v>
      </c>
      <c r="R170" s="7"/>
      <c r="S170" s="8"/>
    </row>
    <row r="171" spans="3:19" s="1" customFormat="1" ht="11.25">
      <c r="C171" s="6"/>
      <c r="D171" s="7"/>
      <c r="E171" s="7" t="s">
        <v>204</v>
      </c>
      <c r="F171" s="7"/>
      <c r="G171" s="7"/>
      <c r="H171" s="7" t="s">
        <v>120</v>
      </c>
      <c r="I171" s="7" t="s">
        <v>112</v>
      </c>
      <c r="J171" s="7"/>
      <c r="K171" s="7"/>
      <c r="L171" s="7"/>
      <c r="M171" s="7" t="s">
        <v>135</v>
      </c>
      <c r="N171" s="7"/>
      <c r="O171" s="7"/>
      <c r="P171" s="7"/>
      <c r="Q171" s="7" t="s">
        <v>188</v>
      </c>
      <c r="R171" s="7"/>
      <c r="S171" s="8"/>
    </row>
    <row r="172" spans="3:19" s="1" customFormat="1" ht="11.25">
      <c r="C172" s="6"/>
      <c r="D172" s="7"/>
      <c r="E172" s="7" t="s">
        <v>205</v>
      </c>
      <c r="F172" s="7"/>
      <c r="G172" s="7"/>
      <c r="H172" s="7" t="s">
        <v>201</v>
      </c>
      <c r="I172" s="7" t="s">
        <v>112</v>
      </c>
      <c r="J172" s="7"/>
      <c r="K172" s="7"/>
      <c r="L172" s="7">
        <v>1926</v>
      </c>
      <c r="M172" s="7"/>
      <c r="N172" s="7"/>
      <c r="O172" s="7"/>
      <c r="P172" s="7"/>
      <c r="Q172" s="7" t="s">
        <v>189</v>
      </c>
      <c r="R172" s="7"/>
      <c r="S172" s="8"/>
    </row>
    <row r="173" spans="3:19" s="1" customFormat="1" ht="11.25">
      <c r="C173" s="6"/>
      <c r="D173" s="7"/>
      <c r="E173" s="7" t="s">
        <v>206</v>
      </c>
      <c r="F173" s="7"/>
      <c r="G173" s="7"/>
      <c r="H173" s="7" t="s">
        <v>120</v>
      </c>
      <c r="I173" s="7" t="s">
        <v>105</v>
      </c>
      <c r="J173" s="7">
        <v>94</v>
      </c>
      <c r="K173" s="7">
        <v>14</v>
      </c>
      <c r="L173" s="7">
        <v>1969</v>
      </c>
      <c r="M173" s="7"/>
      <c r="N173" s="7"/>
      <c r="O173" s="7"/>
      <c r="P173" s="7"/>
      <c r="Q173" s="7" t="s">
        <v>188</v>
      </c>
      <c r="R173" s="7"/>
      <c r="S173" s="8"/>
    </row>
    <row r="174" spans="3:19" s="1" customFormat="1" ht="11.25">
      <c r="C174" s="6"/>
      <c r="D174" s="7"/>
      <c r="E174" s="7" t="s">
        <v>207</v>
      </c>
      <c r="F174" s="7"/>
      <c r="G174" s="7"/>
      <c r="H174" s="7" t="s">
        <v>120</v>
      </c>
      <c r="I174" s="7" t="s">
        <v>105</v>
      </c>
      <c r="J174" s="7">
        <v>1500</v>
      </c>
      <c r="K174" s="7">
        <v>78</v>
      </c>
      <c r="L174" s="7">
        <v>1953</v>
      </c>
      <c r="M174" s="7"/>
      <c r="N174" s="7"/>
      <c r="O174" s="7"/>
      <c r="P174" s="7"/>
      <c r="Q174" s="7" t="s">
        <v>188</v>
      </c>
      <c r="R174" s="7"/>
      <c r="S174" s="8"/>
    </row>
    <row r="175" spans="3:19" s="1" customFormat="1" ht="11.25">
      <c r="C175" s="6"/>
      <c r="D175" s="7"/>
      <c r="E175" s="7" t="s">
        <v>208</v>
      </c>
      <c r="F175" s="7"/>
      <c r="G175" s="7"/>
      <c r="H175" s="7" t="s">
        <v>201</v>
      </c>
      <c r="I175" s="7" t="s">
        <v>112</v>
      </c>
      <c r="J175" s="7">
        <v>50</v>
      </c>
      <c r="K175" s="7">
        <v>3</v>
      </c>
      <c r="L175" s="7">
        <v>1989</v>
      </c>
      <c r="M175" s="7"/>
      <c r="N175" s="7"/>
      <c r="O175" s="7"/>
      <c r="P175" s="7"/>
      <c r="Q175" s="7" t="s">
        <v>189</v>
      </c>
      <c r="R175" s="7"/>
      <c r="S175" s="8"/>
    </row>
    <row r="176" spans="3:19" s="1" customFormat="1" ht="11.25">
      <c r="C176" s="6"/>
      <c r="D176" s="7"/>
      <c r="E176" s="7" t="s">
        <v>209</v>
      </c>
      <c r="F176" s="7"/>
      <c r="G176" s="7"/>
      <c r="H176" s="7" t="s">
        <v>201</v>
      </c>
      <c r="I176" s="7" t="s">
        <v>105</v>
      </c>
      <c r="J176" s="7"/>
      <c r="K176" s="7"/>
      <c r="L176" s="7"/>
      <c r="M176" s="7" t="s">
        <v>203</v>
      </c>
      <c r="N176" s="7"/>
      <c r="O176" s="7"/>
      <c r="P176" s="7"/>
      <c r="Q176" s="7" t="s">
        <v>189</v>
      </c>
      <c r="R176" s="7"/>
      <c r="S176" s="8"/>
    </row>
    <row r="177" spans="3:19" s="1" customFormat="1" ht="11.25">
      <c r="C177" s="6"/>
      <c r="D177" s="7"/>
      <c r="E177" s="7" t="s">
        <v>210</v>
      </c>
      <c r="F177" s="7"/>
      <c r="G177" s="7"/>
      <c r="H177" s="7" t="s">
        <v>201</v>
      </c>
      <c r="I177" s="7" t="s">
        <v>105</v>
      </c>
      <c r="J177" s="7"/>
      <c r="K177" s="7"/>
      <c r="L177" s="7">
        <v>1980</v>
      </c>
      <c r="M177" s="7"/>
      <c r="N177" s="7"/>
      <c r="O177" s="7"/>
      <c r="P177" s="7"/>
      <c r="Q177" s="7" t="s">
        <v>189</v>
      </c>
      <c r="R177" s="7" t="s">
        <v>18</v>
      </c>
      <c r="S177" s="8"/>
    </row>
    <row r="178" spans="3:19" s="1" customFormat="1" ht="11.25">
      <c r="C178" s="6"/>
      <c r="D178" s="7"/>
      <c r="E178" s="7" t="s">
        <v>211</v>
      </c>
      <c r="F178" s="7"/>
      <c r="G178" s="7"/>
      <c r="H178" s="7"/>
      <c r="I178" s="7" t="s">
        <v>105</v>
      </c>
      <c r="J178" s="7">
        <v>60</v>
      </c>
      <c r="K178" s="7">
        <v>4</v>
      </c>
      <c r="L178" s="7"/>
      <c r="M178" s="7"/>
      <c r="N178" s="7"/>
      <c r="O178" s="7"/>
      <c r="P178" s="7"/>
      <c r="Q178" s="7"/>
      <c r="R178" s="7"/>
      <c r="S178" s="8"/>
    </row>
    <row r="179" spans="3:19" s="1" customFormat="1" ht="11.25">
      <c r="C179" s="6"/>
      <c r="D179" s="7"/>
      <c r="E179" s="7" t="s">
        <v>212</v>
      </c>
      <c r="F179" s="7"/>
      <c r="G179" s="7"/>
      <c r="H179" s="7"/>
      <c r="I179" s="7" t="s">
        <v>112</v>
      </c>
      <c r="J179" s="7">
        <v>240</v>
      </c>
      <c r="K179" s="7">
        <v>12</v>
      </c>
      <c r="L179" s="7"/>
      <c r="M179" s="7" t="s">
        <v>135</v>
      </c>
      <c r="N179" s="7"/>
      <c r="O179" s="7"/>
      <c r="P179" s="7"/>
      <c r="Q179" s="7"/>
      <c r="R179" s="7"/>
      <c r="S179" s="8"/>
    </row>
    <row r="180" spans="3:19" s="1" customFormat="1" ht="11.25">
      <c r="C180" s="6"/>
      <c r="D180" s="7"/>
      <c r="E180" s="7" t="s">
        <v>213</v>
      </c>
      <c r="F180" s="7"/>
      <c r="G180" s="7"/>
      <c r="H180" s="7" t="s">
        <v>120</v>
      </c>
      <c r="I180" s="7" t="s">
        <v>105</v>
      </c>
      <c r="J180" s="7"/>
      <c r="K180" s="7"/>
      <c r="L180" s="7"/>
      <c r="M180" s="7"/>
      <c r="N180" s="7"/>
      <c r="O180" s="7"/>
      <c r="P180" s="7"/>
      <c r="Q180" s="7" t="s">
        <v>188</v>
      </c>
      <c r="R180" s="7"/>
      <c r="S180" s="8"/>
    </row>
    <row r="181" spans="3:19" s="1" customFormat="1" ht="11.25">
      <c r="C181" s="6"/>
      <c r="D181" s="7"/>
      <c r="E181" s="7" t="s">
        <v>214</v>
      </c>
      <c r="F181" s="7"/>
      <c r="G181" s="7"/>
      <c r="H181" s="7" t="s">
        <v>201</v>
      </c>
      <c r="I181" s="7" t="s">
        <v>105</v>
      </c>
      <c r="J181" s="7"/>
      <c r="K181" s="7"/>
      <c r="L181" s="7"/>
      <c r="M181" s="7" t="s">
        <v>144</v>
      </c>
      <c r="N181" s="7"/>
      <c r="O181" s="7"/>
      <c r="P181" s="7"/>
      <c r="Q181" s="7" t="s">
        <v>189</v>
      </c>
      <c r="R181" s="7"/>
      <c r="S181" s="8"/>
    </row>
    <row r="182" spans="3:19" s="1" customFormat="1" ht="11.25">
      <c r="C182" s="6"/>
      <c r="D182" s="7"/>
      <c r="E182" s="7"/>
      <c r="F182" s="7"/>
      <c r="G182" s="7"/>
      <c r="H182" s="7"/>
      <c r="I182" s="7"/>
      <c r="J182" s="7"/>
      <c r="K182" s="7"/>
      <c r="L182" s="7"/>
      <c r="M182" s="105" t="s">
        <v>186</v>
      </c>
      <c r="N182" s="105"/>
      <c r="O182" s="105">
        <f>SUM(J169:J181)</f>
        <v>1944</v>
      </c>
      <c r="P182" s="105">
        <f>SUM(K169:K181)</f>
        <v>111</v>
      </c>
      <c r="Q182" s="7"/>
      <c r="R182" s="7"/>
      <c r="S182" s="8"/>
    </row>
    <row r="183" spans="3:19" s="1" customFormat="1" ht="11.25">
      <c r="C183" s="121" t="s">
        <v>215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8"/>
    </row>
    <row r="184" spans="3:19" s="1" customFormat="1" ht="11.25">
      <c r="C184" s="6"/>
      <c r="D184" s="7"/>
      <c r="E184" s="7" t="s">
        <v>216</v>
      </c>
      <c r="F184" s="7"/>
      <c r="G184" s="7"/>
      <c r="H184" s="7" t="s">
        <v>120</v>
      </c>
      <c r="I184" s="7" t="s">
        <v>105</v>
      </c>
      <c r="J184" s="7">
        <v>340</v>
      </c>
      <c r="K184" s="7">
        <v>17</v>
      </c>
      <c r="L184" s="7">
        <v>2001</v>
      </c>
      <c r="M184" s="7"/>
      <c r="N184" s="7"/>
      <c r="O184" s="7"/>
      <c r="P184" s="7"/>
      <c r="Q184" s="7" t="s">
        <v>188</v>
      </c>
      <c r="R184" s="7"/>
      <c r="S184" s="8"/>
    </row>
    <row r="185" spans="3:19" s="1" customFormat="1" ht="11.25">
      <c r="C185" s="6"/>
      <c r="D185" s="7"/>
      <c r="E185" s="7" t="s">
        <v>217</v>
      </c>
      <c r="F185" s="7"/>
      <c r="G185" s="7"/>
      <c r="H185" s="7" t="s">
        <v>120</v>
      </c>
      <c r="I185" s="7" t="s">
        <v>105</v>
      </c>
      <c r="J185" s="7"/>
      <c r="K185" s="7"/>
      <c r="L185" s="7">
        <v>1989</v>
      </c>
      <c r="M185" s="7" t="s">
        <v>142</v>
      </c>
      <c r="N185" s="7"/>
      <c r="O185" s="7"/>
      <c r="P185" s="7"/>
      <c r="Q185" s="7" t="s">
        <v>188</v>
      </c>
      <c r="R185" s="7"/>
      <c r="S185" s="8"/>
    </row>
    <row r="186" spans="3:19" s="1" customFormat="1" ht="11.25">
      <c r="C186" s="6"/>
      <c r="D186" s="7"/>
      <c r="E186" s="7" t="s">
        <v>218</v>
      </c>
      <c r="F186" s="7"/>
      <c r="G186" s="7"/>
      <c r="H186" s="7" t="s">
        <v>201</v>
      </c>
      <c r="I186" s="7" t="s">
        <v>105</v>
      </c>
      <c r="J186" s="7">
        <v>200</v>
      </c>
      <c r="K186" s="7">
        <v>9</v>
      </c>
      <c r="L186" s="7">
        <v>1871</v>
      </c>
      <c r="M186" s="7"/>
      <c r="N186" s="7"/>
      <c r="O186" s="7"/>
      <c r="P186" s="7"/>
      <c r="Q186" s="7" t="s">
        <v>189</v>
      </c>
      <c r="R186" s="7"/>
      <c r="S186" s="8"/>
    </row>
    <row r="187" spans="3:19" s="1" customFormat="1" ht="11.25">
      <c r="C187" s="6"/>
      <c r="D187" s="7"/>
      <c r="E187" s="7" t="s">
        <v>219</v>
      </c>
      <c r="F187" s="7"/>
      <c r="G187" s="7"/>
      <c r="H187" s="7" t="s">
        <v>201</v>
      </c>
      <c r="I187" s="7" t="s">
        <v>105</v>
      </c>
      <c r="J187" s="7"/>
      <c r="K187" s="7"/>
      <c r="L187" s="7">
        <v>1997</v>
      </c>
      <c r="M187" s="7"/>
      <c r="N187" s="7"/>
      <c r="O187" s="7"/>
      <c r="P187" s="7"/>
      <c r="Q187" s="7" t="s">
        <v>189</v>
      </c>
      <c r="R187" s="7" t="s">
        <v>18</v>
      </c>
      <c r="S187" s="8"/>
    </row>
    <row r="188" spans="3:19" s="1" customFormat="1" ht="11.25">
      <c r="C188" s="6"/>
      <c r="D188" s="7"/>
      <c r="E188" s="7" t="s">
        <v>220</v>
      </c>
      <c r="F188" s="7"/>
      <c r="G188" s="7"/>
      <c r="H188" s="7" t="s">
        <v>120</v>
      </c>
      <c r="I188" s="7" t="s">
        <v>105</v>
      </c>
      <c r="J188" s="7"/>
      <c r="K188" s="7"/>
      <c r="L188" s="7">
        <v>1997</v>
      </c>
      <c r="M188" s="7"/>
      <c r="N188" s="7"/>
      <c r="O188" s="7"/>
      <c r="P188" s="7"/>
      <c r="Q188" s="7" t="s">
        <v>188</v>
      </c>
      <c r="R188" s="7" t="s">
        <v>18</v>
      </c>
      <c r="S188" s="8"/>
    </row>
    <row r="189" spans="3:19" s="1" customFormat="1" ht="11.25">
      <c r="C189" s="6"/>
      <c r="D189" s="7"/>
      <c r="E189" s="7" t="s">
        <v>221</v>
      </c>
      <c r="F189" s="7"/>
      <c r="G189" s="7"/>
      <c r="H189" s="7" t="s">
        <v>120</v>
      </c>
      <c r="I189" s="7" t="s">
        <v>105</v>
      </c>
      <c r="J189" s="7"/>
      <c r="K189" s="7"/>
      <c r="L189" s="7"/>
      <c r="M189" s="7"/>
      <c r="N189" s="7"/>
      <c r="O189" s="7"/>
      <c r="P189" s="7"/>
      <c r="Q189" s="7" t="s">
        <v>188</v>
      </c>
      <c r="R189" s="7"/>
      <c r="S189" s="8"/>
    </row>
    <row r="190" spans="3:19" s="1" customFormat="1" ht="11.25">
      <c r="C190" s="6"/>
      <c r="D190" s="7"/>
      <c r="E190" s="7" t="s">
        <v>222</v>
      </c>
      <c r="F190" s="7"/>
      <c r="G190" s="7"/>
      <c r="H190" s="7" t="s">
        <v>120</v>
      </c>
      <c r="I190" s="7" t="s">
        <v>105</v>
      </c>
      <c r="J190" s="7">
        <v>300</v>
      </c>
      <c r="K190" s="7">
        <v>12</v>
      </c>
      <c r="L190" s="7">
        <v>1995</v>
      </c>
      <c r="M190" s="7"/>
      <c r="N190" s="7"/>
      <c r="O190" s="7"/>
      <c r="P190" s="7"/>
      <c r="Q190" s="7" t="s">
        <v>188</v>
      </c>
      <c r="R190" s="7"/>
      <c r="S190" s="8"/>
    </row>
    <row r="191" spans="3:19" s="1" customFormat="1" ht="11.25">
      <c r="C191" s="6"/>
      <c r="D191" s="7"/>
      <c r="E191" s="7" t="s">
        <v>223</v>
      </c>
      <c r="F191" s="7"/>
      <c r="G191" s="7"/>
      <c r="H191" s="7" t="s">
        <v>120</v>
      </c>
      <c r="I191" s="7" t="s">
        <v>105</v>
      </c>
      <c r="J191" s="7">
        <v>90</v>
      </c>
      <c r="K191" s="7">
        <v>3</v>
      </c>
      <c r="L191" s="7">
        <v>1999</v>
      </c>
      <c r="M191" s="7"/>
      <c r="N191" s="7"/>
      <c r="O191" s="7"/>
      <c r="P191" s="7"/>
      <c r="Q191" s="7" t="s">
        <v>188</v>
      </c>
      <c r="R191" s="7"/>
      <c r="S191" s="8"/>
    </row>
    <row r="192" spans="3:19" s="1" customFormat="1" ht="11.25">
      <c r="C192" s="6"/>
      <c r="D192" s="7"/>
      <c r="E192" s="7" t="s">
        <v>224</v>
      </c>
      <c r="F192" s="7"/>
      <c r="G192" s="7"/>
      <c r="H192" s="7" t="s">
        <v>201</v>
      </c>
      <c r="I192" s="7" t="s">
        <v>105</v>
      </c>
      <c r="J192" s="7"/>
      <c r="K192" s="7"/>
      <c r="L192" s="7">
        <v>1993</v>
      </c>
      <c r="M192" s="7"/>
      <c r="N192" s="7"/>
      <c r="O192" s="7"/>
      <c r="P192" s="7"/>
      <c r="Q192" s="7" t="s">
        <v>189</v>
      </c>
      <c r="R192" s="7" t="s">
        <v>18</v>
      </c>
      <c r="S192" s="8"/>
    </row>
    <row r="193" spans="3:19" s="1" customFormat="1" ht="11.25">
      <c r="C193" s="6"/>
      <c r="D193" s="7"/>
      <c r="E193" s="7" t="s">
        <v>225</v>
      </c>
      <c r="F193" s="7"/>
      <c r="G193" s="7"/>
      <c r="H193" s="7" t="s">
        <v>120</v>
      </c>
      <c r="I193" s="7" t="s">
        <v>105</v>
      </c>
      <c r="J193" s="7">
        <v>80</v>
      </c>
      <c r="K193" s="7">
        <v>3</v>
      </c>
      <c r="L193" s="7">
        <v>1999</v>
      </c>
      <c r="M193" s="7"/>
      <c r="N193" s="7"/>
      <c r="O193" s="7"/>
      <c r="P193" s="7"/>
      <c r="Q193" s="7" t="s">
        <v>188</v>
      </c>
      <c r="R193" s="7"/>
      <c r="S193" s="8"/>
    </row>
    <row r="194" spans="3:19" s="1" customFormat="1" ht="11.25">
      <c r="C194" s="6"/>
      <c r="D194" s="7"/>
      <c r="E194" s="7" t="s">
        <v>226</v>
      </c>
      <c r="F194" s="7"/>
      <c r="G194" s="7"/>
      <c r="H194" s="7" t="s">
        <v>120</v>
      </c>
      <c r="I194" s="7" t="s">
        <v>105</v>
      </c>
      <c r="J194" s="7">
        <v>180</v>
      </c>
      <c r="K194" s="7">
        <v>7</v>
      </c>
      <c r="L194" s="7"/>
      <c r="M194" s="7" t="s">
        <v>135</v>
      </c>
      <c r="N194" s="7"/>
      <c r="O194" s="7"/>
      <c r="P194" s="7"/>
      <c r="Q194" s="7" t="s">
        <v>188</v>
      </c>
      <c r="R194" s="7"/>
      <c r="S194" s="8"/>
    </row>
    <row r="195" spans="3:19" s="1" customFormat="1" ht="11.25">
      <c r="C195" s="6"/>
      <c r="D195" s="7"/>
      <c r="E195" s="7"/>
      <c r="F195" s="7"/>
      <c r="G195" s="7"/>
      <c r="H195" s="7"/>
      <c r="I195" s="7"/>
      <c r="J195" s="7"/>
      <c r="K195" s="7"/>
      <c r="L195" s="7"/>
      <c r="M195" s="105" t="s">
        <v>185</v>
      </c>
      <c r="N195" s="105"/>
      <c r="O195" s="105">
        <f>SUM(J184:J195)</f>
        <v>1190</v>
      </c>
      <c r="P195" s="105">
        <f>SUM(K184:K195)</f>
        <v>51</v>
      </c>
      <c r="Q195" s="7"/>
      <c r="R195" s="7"/>
      <c r="S195" s="8"/>
    </row>
    <row r="196" spans="3:19" s="1" customFormat="1" ht="11.25">
      <c r="C196" s="121" t="s">
        <v>1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8"/>
    </row>
    <row r="197" spans="3:19" s="1" customFormat="1" ht="11.25">
      <c r="C197" s="6"/>
      <c r="D197" s="7"/>
      <c r="E197" s="7" t="s">
        <v>227</v>
      </c>
      <c r="F197" s="7"/>
      <c r="G197" s="7"/>
      <c r="H197" s="7" t="s">
        <v>120</v>
      </c>
      <c r="I197" s="7" t="s">
        <v>105</v>
      </c>
      <c r="J197" s="7">
        <v>7732</v>
      </c>
      <c r="K197" s="7">
        <v>141</v>
      </c>
      <c r="L197" s="7">
        <v>1905</v>
      </c>
      <c r="M197" s="7"/>
      <c r="N197" s="7"/>
      <c r="O197" s="7"/>
      <c r="P197" s="7"/>
      <c r="Q197" s="7" t="s">
        <v>188</v>
      </c>
      <c r="R197" s="7"/>
      <c r="S197" s="8"/>
    </row>
    <row r="198" spans="3:19" s="1" customFormat="1" ht="11.25">
      <c r="C198" s="6"/>
      <c r="D198" s="7"/>
      <c r="E198" s="7" t="s">
        <v>228</v>
      </c>
      <c r="F198" s="7"/>
      <c r="G198" s="7"/>
      <c r="H198" s="7" t="s">
        <v>229</v>
      </c>
      <c r="I198" s="7" t="s">
        <v>112</v>
      </c>
      <c r="J198" s="7"/>
      <c r="K198" s="7"/>
      <c r="L198" s="7"/>
      <c r="M198" s="7" t="s">
        <v>135</v>
      </c>
      <c r="N198" s="7"/>
      <c r="O198" s="7"/>
      <c r="P198" s="7"/>
      <c r="Q198" s="7"/>
      <c r="R198" s="7"/>
      <c r="S198" s="8"/>
    </row>
    <row r="199" spans="3:19" s="1" customFormat="1" ht="11.25">
      <c r="C199" s="6"/>
      <c r="D199" s="7"/>
      <c r="E199" s="7" t="s">
        <v>230</v>
      </c>
      <c r="F199" s="7"/>
      <c r="G199" s="7"/>
      <c r="H199" s="7" t="s">
        <v>120</v>
      </c>
      <c r="I199" s="7" t="s">
        <v>105</v>
      </c>
      <c r="J199" s="7">
        <v>11251</v>
      </c>
      <c r="K199" s="7">
        <v>164</v>
      </c>
      <c r="L199" s="7">
        <v>1871</v>
      </c>
      <c r="M199" s="7"/>
      <c r="N199" s="7"/>
      <c r="O199" s="7"/>
      <c r="P199" s="7"/>
      <c r="Q199" s="7" t="s">
        <v>188</v>
      </c>
      <c r="R199" s="7"/>
      <c r="S199" s="8"/>
    </row>
    <row r="200" spans="3:19" s="1" customFormat="1" ht="11.25">
      <c r="C200" s="6"/>
      <c r="D200" s="7" t="s">
        <v>231</v>
      </c>
      <c r="F200" s="7"/>
      <c r="G200" s="7"/>
      <c r="H200" s="7" t="s">
        <v>229</v>
      </c>
      <c r="I200" s="7" t="s">
        <v>112</v>
      </c>
      <c r="J200" s="7">
        <v>6300</v>
      </c>
      <c r="K200" s="7">
        <v>64</v>
      </c>
      <c r="L200" s="7"/>
      <c r="M200" s="7"/>
      <c r="N200" s="7"/>
      <c r="O200" s="7"/>
      <c r="P200" s="7"/>
      <c r="Q200" s="7" t="s">
        <v>188</v>
      </c>
      <c r="R200" s="7"/>
      <c r="S200" s="8"/>
    </row>
    <row r="201" spans="3:19" s="1" customFormat="1" ht="11.25">
      <c r="C201" s="6"/>
      <c r="D201" s="7"/>
      <c r="E201" s="1" t="s">
        <v>232</v>
      </c>
      <c r="F201" s="7"/>
      <c r="G201" s="7"/>
      <c r="H201" s="7" t="s">
        <v>120</v>
      </c>
      <c r="I201" s="7" t="s">
        <v>105</v>
      </c>
      <c r="J201" s="7">
        <v>3121</v>
      </c>
      <c r="K201" s="7">
        <v>72</v>
      </c>
      <c r="L201" s="7">
        <v>1875</v>
      </c>
      <c r="M201" s="7"/>
      <c r="N201" s="7"/>
      <c r="O201" s="7"/>
      <c r="P201" s="7"/>
      <c r="Q201" s="7" t="s">
        <v>188</v>
      </c>
      <c r="R201" s="7"/>
      <c r="S201" s="8"/>
    </row>
    <row r="202" spans="3:19" s="1" customFormat="1" ht="11.25">
      <c r="C202" s="6"/>
      <c r="D202" s="7" t="s">
        <v>237</v>
      </c>
      <c r="F202" s="7"/>
      <c r="G202" s="7"/>
      <c r="H202" s="7" t="s">
        <v>229</v>
      </c>
      <c r="I202" s="7" t="s">
        <v>112</v>
      </c>
      <c r="J202" s="7"/>
      <c r="K202" s="7"/>
      <c r="L202" s="7"/>
      <c r="M202" s="7"/>
      <c r="N202" s="7"/>
      <c r="O202" s="7"/>
      <c r="P202" s="7"/>
      <c r="Q202" s="7" t="s">
        <v>188</v>
      </c>
      <c r="R202" s="7"/>
      <c r="S202" s="8"/>
    </row>
    <row r="203" spans="3:19" s="1" customFormat="1" ht="11.25">
      <c r="C203" s="6"/>
      <c r="D203" s="7"/>
      <c r="E203" s="1" t="s">
        <v>238</v>
      </c>
      <c r="F203" s="7"/>
      <c r="G203" s="7"/>
      <c r="H203" s="7" t="s">
        <v>120</v>
      </c>
      <c r="I203" s="7" t="s">
        <v>105</v>
      </c>
      <c r="J203" s="7">
        <v>4038</v>
      </c>
      <c r="K203" s="7">
        <v>51</v>
      </c>
      <c r="L203" s="7">
        <v>1867</v>
      </c>
      <c r="M203" s="7"/>
      <c r="N203" s="7"/>
      <c r="O203" s="7"/>
      <c r="P203" s="7"/>
      <c r="Q203" s="7" t="s">
        <v>188</v>
      </c>
      <c r="R203" s="7"/>
      <c r="S203" s="8"/>
    </row>
    <row r="204" spans="3:19" s="1" customFormat="1" ht="11.25">
      <c r="C204" s="6"/>
      <c r="D204" s="7" t="s">
        <v>239</v>
      </c>
      <c r="F204" s="7"/>
      <c r="G204" s="7"/>
      <c r="H204" s="7" t="s">
        <v>120</v>
      </c>
      <c r="I204" s="7" t="s">
        <v>105</v>
      </c>
      <c r="J204" s="7">
        <v>5803</v>
      </c>
      <c r="K204" s="7">
        <v>114</v>
      </c>
      <c r="L204" s="7">
        <v>1866</v>
      </c>
      <c r="M204" s="7"/>
      <c r="N204" s="7"/>
      <c r="O204" s="7"/>
      <c r="P204" s="7"/>
      <c r="Q204" s="7" t="s">
        <v>188</v>
      </c>
      <c r="R204" s="7"/>
      <c r="S204" s="8"/>
    </row>
    <row r="205" spans="3:19" s="1" customFormat="1" ht="11.25">
      <c r="C205" s="6"/>
      <c r="D205" s="7" t="s">
        <v>240</v>
      </c>
      <c r="F205" s="7"/>
      <c r="G205" s="7"/>
      <c r="H205" s="7" t="s">
        <v>229</v>
      </c>
      <c r="I205" s="7" t="s">
        <v>112</v>
      </c>
      <c r="J205" s="7">
        <v>2900</v>
      </c>
      <c r="K205" s="7">
        <v>49</v>
      </c>
      <c r="L205" s="7"/>
      <c r="M205" s="7"/>
      <c r="N205" s="7"/>
      <c r="O205" s="7"/>
      <c r="P205" s="7"/>
      <c r="Q205" s="7" t="s">
        <v>188</v>
      </c>
      <c r="R205" s="7"/>
      <c r="S205" s="8"/>
    </row>
    <row r="206" spans="3:19" s="1" customFormat="1" ht="11.25">
      <c r="C206" s="6"/>
      <c r="D206" s="7" t="s">
        <v>241</v>
      </c>
      <c r="F206" s="7"/>
      <c r="G206" s="7"/>
      <c r="H206" s="7" t="s">
        <v>229</v>
      </c>
      <c r="I206" s="7" t="s">
        <v>105</v>
      </c>
      <c r="J206" s="7">
        <v>2191</v>
      </c>
      <c r="K206" s="7">
        <v>32</v>
      </c>
      <c r="L206" s="7">
        <v>1997</v>
      </c>
      <c r="M206" s="7"/>
      <c r="N206" s="7"/>
      <c r="O206" s="7"/>
      <c r="P206" s="7"/>
      <c r="Q206" s="7" t="s">
        <v>188</v>
      </c>
      <c r="R206" s="7"/>
      <c r="S206" s="8"/>
    </row>
    <row r="207" spans="3:19" s="1" customFormat="1" ht="11.25">
      <c r="C207" s="6"/>
      <c r="D207" s="7"/>
      <c r="E207" s="7" t="s">
        <v>242</v>
      </c>
      <c r="F207" s="7"/>
      <c r="G207" s="7"/>
      <c r="H207" s="7" t="s">
        <v>120</v>
      </c>
      <c r="I207" s="7" t="s">
        <v>105</v>
      </c>
      <c r="J207" s="7">
        <v>55072</v>
      </c>
      <c r="K207" s="7">
        <v>641</v>
      </c>
      <c r="L207" s="7">
        <v>1855</v>
      </c>
      <c r="M207" s="7"/>
      <c r="N207" s="7"/>
      <c r="O207" s="7"/>
      <c r="P207" s="7"/>
      <c r="Q207" s="7" t="s">
        <v>188</v>
      </c>
      <c r="R207" s="7"/>
      <c r="S207" s="8"/>
    </row>
    <row r="208" spans="3:19" s="1" customFormat="1" ht="11.25">
      <c r="C208" s="6"/>
      <c r="D208" s="7" t="s">
        <v>243</v>
      </c>
      <c r="E208" s="7"/>
      <c r="F208" s="7"/>
      <c r="G208" s="7"/>
      <c r="H208" s="7" t="s">
        <v>229</v>
      </c>
      <c r="I208" s="7" t="s">
        <v>112</v>
      </c>
      <c r="J208" s="7">
        <v>18000</v>
      </c>
      <c r="K208" s="7">
        <v>180</v>
      </c>
      <c r="L208" s="7"/>
      <c r="M208" s="7"/>
      <c r="N208" s="7"/>
      <c r="O208" s="7"/>
      <c r="P208" s="7"/>
      <c r="Q208" s="7" t="s">
        <v>188</v>
      </c>
      <c r="R208" s="7"/>
      <c r="S208" s="8"/>
    </row>
    <row r="209" spans="3:19" s="1" customFormat="1" ht="11.25">
      <c r="C209" s="6"/>
      <c r="D209" s="7"/>
      <c r="E209" s="7" t="s">
        <v>244</v>
      </c>
      <c r="F209" s="7"/>
      <c r="G209" s="7"/>
      <c r="H209" s="7" t="s">
        <v>120</v>
      </c>
      <c r="I209" s="7" t="s">
        <v>105</v>
      </c>
      <c r="J209" s="7">
        <v>845</v>
      </c>
      <c r="K209" s="7">
        <v>16</v>
      </c>
      <c r="L209" s="7">
        <v>1875</v>
      </c>
      <c r="M209" s="7"/>
      <c r="N209" s="7"/>
      <c r="O209" s="7"/>
      <c r="P209" s="7"/>
      <c r="Q209" s="7" t="s">
        <v>188</v>
      </c>
      <c r="R209" s="7"/>
      <c r="S209" s="8"/>
    </row>
    <row r="210" spans="3:19" s="1" customFormat="1" ht="11.25">
      <c r="C210" s="6"/>
      <c r="D210" s="7"/>
      <c r="E210" s="7" t="s">
        <v>245</v>
      </c>
      <c r="F210" s="7"/>
      <c r="G210" s="7"/>
      <c r="H210" s="7" t="s">
        <v>120</v>
      </c>
      <c r="I210" s="7" t="s">
        <v>105</v>
      </c>
      <c r="J210" s="7">
        <v>4592</v>
      </c>
      <c r="K210" s="7">
        <v>94</v>
      </c>
      <c r="L210" s="7">
        <v>1869</v>
      </c>
      <c r="M210" s="7"/>
      <c r="N210" s="7"/>
      <c r="O210" s="7"/>
      <c r="P210" s="7"/>
      <c r="Q210" s="7" t="s">
        <v>188</v>
      </c>
      <c r="R210" s="7"/>
      <c r="S210" s="8"/>
    </row>
    <row r="211" spans="3:19" s="1" customFormat="1" ht="11.25">
      <c r="C211" s="6"/>
      <c r="D211" s="7"/>
      <c r="E211" s="7" t="s">
        <v>246</v>
      </c>
      <c r="F211" s="7"/>
      <c r="G211" s="7"/>
      <c r="H211" s="7" t="s">
        <v>120</v>
      </c>
      <c r="I211" s="7" t="s">
        <v>105</v>
      </c>
      <c r="J211" s="7">
        <v>3784</v>
      </c>
      <c r="K211" s="7">
        <v>94</v>
      </c>
      <c r="L211" s="7">
        <v>1906</v>
      </c>
      <c r="M211" s="7"/>
      <c r="N211" s="7"/>
      <c r="O211" s="7"/>
      <c r="P211" s="7"/>
      <c r="Q211" s="7" t="s">
        <v>188</v>
      </c>
      <c r="R211" s="7"/>
      <c r="S211" s="8"/>
    </row>
    <row r="212" spans="3:19" s="1" customFormat="1" ht="11.25">
      <c r="C212" s="6"/>
      <c r="D212" s="7"/>
      <c r="E212" s="7" t="s">
        <v>247</v>
      </c>
      <c r="F212" s="7"/>
      <c r="G212" s="7"/>
      <c r="H212" s="7"/>
      <c r="I212" s="7" t="s">
        <v>129</v>
      </c>
      <c r="J212" s="7">
        <v>100</v>
      </c>
      <c r="K212" s="7">
        <v>6</v>
      </c>
      <c r="L212" s="7">
        <v>1973</v>
      </c>
      <c r="M212" s="7" t="s">
        <v>135</v>
      </c>
      <c r="N212" s="7"/>
      <c r="O212" s="7"/>
      <c r="P212" s="7"/>
      <c r="Q212" s="7"/>
      <c r="R212" s="7"/>
      <c r="S212" s="8"/>
    </row>
    <row r="213" spans="3:19" s="1" customFormat="1" ht="11.25">
      <c r="C213" s="6"/>
      <c r="D213" s="7"/>
      <c r="E213" s="7" t="s">
        <v>248</v>
      </c>
      <c r="F213" s="7"/>
      <c r="G213" s="7"/>
      <c r="H213" s="7"/>
      <c r="I213" s="7" t="s">
        <v>105</v>
      </c>
      <c r="J213" s="7">
        <v>900</v>
      </c>
      <c r="K213" s="7">
        <v>15</v>
      </c>
      <c r="L213" s="7">
        <v>1985</v>
      </c>
      <c r="M213" s="7" t="s">
        <v>249</v>
      </c>
      <c r="N213" s="7"/>
      <c r="O213" s="7"/>
      <c r="P213" s="7"/>
      <c r="Q213" s="7"/>
      <c r="R213" s="7"/>
      <c r="S213" s="8"/>
    </row>
    <row r="214" spans="3:19" s="1" customFormat="1" ht="11.25">
      <c r="C214" s="6"/>
      <c r="D214" s="7"/>
      <c r="E214" s="7" t="s">
        <v>275</v>
      </c>
      <c r="F214" s="7"/>
      <c r="G214" s="7"/>
      <c r="H214" s="7" t="s">
        <v>120</v>
      </c>
      <c r="I214" s="7" t="s">
        <v>105</v>
      </c>
      <c r="J214" s="7">
        <v>800</v>
      </c>
      <c r="K214" s="7">
        <v>11</v>
      </c>
      <c r="L214" s="7">
        <v>1852</v>
      </c>
      <c r="M214" s="7" t="s">
        <v>135</v>
      </c>
      <c r="N214" s="7"/>
      <c r="O214" s="7"/>
      <c r="P214" s="7"/>
      <c r="Q214" s="7"/>
      <c r="R214" s="7"/>
      <c r="S214" s="8"/>
    </row>
    <row r="215" spans="3:19" s="1" customFormat="1" ht="11.25">
      <c r="C215" s="6"/>
      <c r="D215" s="7"/>
      <c r="E215" s="7" t="s">
        <v>276</v>
      </c>
      <c r="F215" s="7"/>
      <c r="G215" s="7"/>
      <c r="H215" s="7" t="s">
        <v>277</v>
      </c>
      <c r="I215" s="7" t="s">
        <v>112</v>
      </c>
      <c r="J215" s="7">
        <v>130</v>
      </c>
      <c r="K215" s="7">
        <v>6</v>
      </c>
      <c r="L215" s="7">
        <v>1976</v>
      </c>
      <c r="M215" s="7"/>
      <c r="N215" s="7"/>
      <c r="O215" s="7"/>
      <c r="P215" s="7"/>
      <c r="Q215" s="7" t="s">
        <v>189</v>
      </c>
      <c r="R215" s="7"/>
      <c r="S215" s="8"/>
    </row>
    <row r="216" spans="3:19" s="1" customFormat="1" ht="11.25">
      <c r="C216" s="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8"/>
    </row>
    <row r="217" spans="3:19" s="1" customFormat="1" ht="11.25">
      <c r="C217" s="6"/>
      <c r="D217" s="7"/>
      <c r="E217" s="7"/>
      <c r="F217" s="7"/>
      <c r="G217" s="7"/>
      <c r="H217" s="7"/>
      <c r="I217" s="7"/>
      <c r="J217" s="7"/>
      <c r="K217" s="7"/>
      <c r="L217" s="7"/>
      <c r="M217" s="105" t="s">
        <v>185</v>
      </c>
      <c r="N217" s="105"/>
      <c r="O217" s="105">
        <f>SUM(J197:J217)</f>
        <v>127559</v>
      </c>
      <c r="P217" s="105">
        <f>SUM(K197:K217)</f>
        <v>1750</v>
      </c>
      <c r="Q217" s="7"/>
      <c r="R217" s="7"/>
      <c r="S217" s="8"/>
    </row>
    <row r="218" spans="3:19" s="1" customFormat="1" ht="11.25">
      <c r="C218" s="121" t="s">
        <v>233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8"/>
    </row>
    <row r="219" spans="3:19" s="1" customFormat="1" ht="11.25">
      <c r="C219" s="6"/>
      <c r="D219" s="7" t="s">
        <v>234</v>
      </c>
      <c r="E219" s="7"/>
      <c r="F219" s="7"/>
      <c r="G219" s="7"/>
      <c r="H219" s="7"/>
      <c r="I219" s="7" t="s">
        <v>105</v>
      </c>
      <c r="J219" s="7">
        <v>1642238</v>
      </c>
      <c r="K219" s="7">
        <v>19621</v>
      </c>
      <c r="L219" s="7"/>
      <c r="M219" s="7"/>
      <c r="N219" s="7"/>
      <c r="O219" s="7"/>
      <c r="P219" s="7"/>
      <c r="Q219" s="7" t="s">
        <v>188</v>
      </c>
      <c r="R219" s="7"/>
      <c r="S219" s="8"/>
    </row>
    <row r="220" spans="3:19" s="1" customFormat="1" ht="11.25">
      <c r="C220" s="6"/>
      <c r="D220" s="7" t="s">
        <v>263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8"/>
    </row>
    <row r="221" spans="3:19" s="1" customFormat="1" ht="11.25">
      <c r="C221" s="6"/>
      <c r="D221" s="7" t="s">
        <v>235</v>
      </c>
      <c r="E221" s="7"/>
      <c r="F221" s="7"/>
      <c r="G221" s="7"/>
      <c r="H221" s="7"/>
      <c r="I221" s="7" t="s">
        <v>105</v>
      </c>
      <c r="J221" s="7">
        <v>80400</v>
      </c>
      <c r="K221" s="7">
        <v>1281</v>
      </c>
      <c r="L221" s="7"/>
      <c r="M221" s="7"/>
      <c r="N221" s="7"/>
      <c r="O221" s="7"/>
      <c r="P221" s="7"/>
      <c r="Q221" s="7" t="s">
        <v>188</v>
      </c>
      <c r="R221" s="7"/>
      <c r="S221" s="8"/>
    </row>
    <row r="222" spans="3:19" s="1" customFormat="1" ht="11.25">
      <c r="C222" s="6"/>
      <c r="D222" s="7" t="s">
        <v>264</v>
      </c>
      <c r="E222" s="7"/>
      <c r="F222" s="7"/>
      <c r="G222" s="7"/>
      <c r="H222" s="7"/>
      <c r="I222" s="7" t="s">
        <v>105</v>
      </c>
      <c r="J222" s="7">
        <v>111380</v>
      </c>
      <c r="K222" s="7">
        <v>2619</v>
      </c>
      <c r="L222" s="7"/>
      <c r="M222" s="7"/>
      <c r="N222" s="7"/>
      <c r="O222" s="7"/>
      <c r="P222" s="7"/>
      <c r="Q222" s="7"/>
      <c r="R222" s="7"/>
      <c r="S222" s="8"/>
    </row>
    <row r="223" spans="3:19" s="1" customFormat="1" ht="11.25">
      <c r="C223" s="6"/>
      <c r="D223" s="7"/>
      <c r="E223" s="7"/>
      <c r="F223" s="7"/>
      <c r="G223" s="7"/>
      <c r="H223" s="7"/>
      <c r="I223" s="7"/>
      <c r="J223" s="7"/>
      <c r="K223" s="7"/>
      <c r="L223" s="7"/>
      <c r="M223" s="105" t="s">
        <v>185</v>
      </c>
      <c r="N223" s="105"/>
      <c r="O223" s="105">
        <f>SUM(J219:J223)</f>
        <v>1834018</v>
      </c>
      <c r="P223" s="105">
        <f>SUM(K219:K223)</f>
        <v>23521</v>
      </c>
      <c r="Q223" s="7"/>
      <c r="R223" s="7"/>
      <c r="S223" s="8"/>
    </row>
    <row r="224" spans="3:19" s="1" customFormat="1" ht="11.25">
      <c r="C224" s="121" t="s">
        <v>250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8"/>
    </row>
    <row r="225" spans="3:19" s="1" customFormat="1" ht="11.25">
      <c r="C225" s="6"/>
      <c r="D225" s="7"/>
      <c r="E225" s="7" t="s">
        <v>251</v>
      </c>
      <c r="F225" s="7"/>
      <c r="G225" s="7"/>
      <c r="H225" s="7" t="s">
        <v>229</v>
      </c>
      <c r="I225" s="7" t="s">
        <v>105</v>
      </c>
      <c r="J225" s="7">
        <v>3300</v>
      </c>
      <c r="K225" s="7">
        <v>95</v>
      </c>
      <c r="L225" s="7"/>
      <c r="M225" s="7"/>
      <c r="N225" s="7"/>
      <c r="O225" s="7"/>
      <c r="P225" s="7"/>
      <c r="Q225" s="7" t="s">
        <v>188</v>
      </c>
      <c r="R225" s="7"/>
      <c r="S225" s="8"/>
    </row>
    <row r="226" spans="3:19" s="1" customFormat="1" ht="11.25">
      <c r="C226" s="6"/>
      <c r="D226" s="7"/>
      <c r="E226" s="7" t="s">
        <v>251</v>
      </c>
      <c r="F226" s="7"/>
      <c r="G226" s="7"/>
      <c r="H226" s="7" t="s">
        <v>252</v>
      </c>
      <c r="I226" s="7" t="s">
        <v>105</v>
      </c>
      <c r="J226" s="7">
        <v>300</v>
      </c>
      <c r="K226" s="7">
        <v>4</v>
      </c>
      <c r="L226" s="7"/>
      <c r="M226" s="7"/>
      <c r="N226" s="7"/>
      <c r="O226" s="7"/>
      <c r="P226" s="7"/>
      <c r="Q226" s="7" t="s">
        <v>189</v>
      </c>
      <c r="R226" s="7"/>
      <c r="S226" s="8"/>
    </row>
    <row r="227" spans="3:19" s="1" customFormat="1" ht="11.25">
      <c r="C227" s="121" t="s">
        <v>254</v>
      </c>
      <c r="D227" s="7"/>
      <c r="E227" s="7" t="s">
        <v>251</v>
      </c>
      <c r="F227" s="7"/>
      <c r="G227" s="7"/>
      <c r="H227" s="7"/>
      <c r="I227" s="7" t="s">
        <v>105</v>
      </c>
      <c r="J227" s="7">
        <v>2175</v>
      </c>
      <c r="K227" s="7">
        <v>115</v>
      </c>
      <c r="L227" s="7"/>
      <c r="M227" s="7"/>
      <c r="N227" s="7"/>
      <c r="O227" s="7"/>
      <c r="P227" s="7"/>
      <c r="Q227" s="7"/>
      <c r="R227" s="7"/>
      <c r="S227" s="8"/>
    </row>
    <row r="228" spans="3:19" s="1" customFormat="1" ht="11.25">
      <c r="C228" s="121" t="s">
        <v>253</v>
      </c>
      <c r="D228" s="7"/>
      <c r="E228" s="7" t="s">
        <v>251</v>
      </c>
      <c r="F228" s="7"/>
      <c r="G228" s="7"/>
      <c r="H228" s="7"/>
      <c r="I228" s="7" t="s">
        <v>105</v>
      </c>
      <c r="J228" s="7">
        <v>350</v>
      </c>
      <c r="K228" s="7">
        <v>27</v>
      </c>
      <c r="L228" s="7">
        <v>2003</v>
      </c>
      <c r="M228" s="7"/>
      <c r="N228" s="7"/>
      <c r="O228" s="7"/>
      <c r="P228" s="7"/>
      <c r="Q228" s="7"/>
      <c r="R228" s="7"/>
      <c r="S228" s="8"/>
    </row>
    <row r="229" spans="3:19" s="1" customFormat="1" ht="11.25">
      <c r="C229" s="121" t="s">
        <v>255</v>
      </c>
      <c r="D229" s="7"/>
      <c r="E229" s="7" t="s">
        <v>251</v>
      </c>
      <c r="F229" s="7"/>
      <c r="G229" s="7"/>
      <c r="H229" s="7"/>
      <c r="I229" s="7" t="s">
        <v>105</v>
      </c>
      <c r="J229" s="7">
        <v>300</v>
      </c>
      <c r="K229" s="7">
        <v>27</v>
      </c>
      <c r="L229" s="7">
        <v>2005</v>
      </c>
      <c r="M229" s="7"/>
      <c r="N229" s="7"/>
      <c r="O229" s="7"/>
      <c r="P229" s="7"/>
      <c r="Q229" s="7"/>
      <c r="R229" s="7"/>
      <c r="S229" s="8"/>
    </row>
    <row r="230" spans="3:19" s="1" customFormat="1" ht="11.25">
      <c r="C230" s="121" t="s">
        <v>256</v>
      </c>
      <c r="D230" s="7"/>
      <c r="E230" s="7" t="s">
        <v>251</v>
      </c>
      <c r="F230" s="7"/>
      <c r="G230" s="7"/>
      <c r="H230" s="7"/>
      <c r="I230" s="7" t="s">
        <v>105</v>
      </c>
      <c r="J230" s="7"/>
      <c r="K230" s="7"/>
      <c r="L230" s="7"/>
      <c r="M230" s="7"/>
      <c r="N230" s="7"/>
      <c r="O230" s="7"/>
      <c r="P230" s="7"/>
      <c r="Q230" s="7"/>
      <c r="R230" s="7"/>
      <c r="S230" s="8"/>
    </row>
    <row r="231" spans="3:19" s="1" customFormat="1" ht="11.25">
      <c r="C231" s="6"/>
      <c r="D231" s="7"/>
      <c r="E231" s="7" t="s">
        <v>257</v>
      </c>
      <c r="F231" s="7"/>
      <c r="G231" s="7"/>
      <c r="H231" s="7"/>
      <c r="I231" s="7" t="s">
        <v>105</v>
      </c>
      <c r="J231" s="7"/>
      <c r="K231" s="7"/>
      <c r="L231" s="7"/>
      <c r="M231" s="7"/>
      <c r="N231" s="7"/>
      <c r="O231" s="7"/>
      <c r="P231" s="7"/>
      <c r="Q231" s="7"/>
      <c r="R231" s="7"/>
      <c r="S231" s="8"/>
    </row>
    <row r="232" spans="3:19" s="1" customFormat="1" ht="11.25">
      <c r="C232" s="6"/>
      <c r="D232" s="7"/>
      <c r="E232" s="7" t="s">
        <v>8</v>
      </c>
      <c r="F232" s="7"/>
      <c r="G232" s="7"/>
      <c r="H232" s="7"/>
      <c r="I232" s="7" t="s">
        <v>105</v>
      </c>
      <c r="J232" s="7">
        <v>163500</v>
      </c>
      <c r="K232" s="7">
        <v>3775</v>
      </c>
      <c r="L232" s="7"/>
      <c r="M232" s="7"/>
      <c r="N232" s="7"/>
      <c r="O232" s="7"/>
      <c r="P232" s="7"/>
      <c r="Q232" s="7"/>
      <c r="R232" s="7"/>
      <c r="S232" s="8"/>
    </row>
    <row r="233" spans="3:19" s="1" customFormat="1" ht="11.25">
      <c r="C233" s="6"/>
      <c r="D233" s="7"/>
      <c r="E233" s="7" t="s">
        <v>258</v>
      </c>
      <c r="F233" s="7"/>
      <c r="G233" s="7"/>
      <c r="H233" s="7"/>
      <c r="I233" s="7" t="s">
        <v>105</v>
      </c>
      <c r="J233" s="7">
        <v>39000</v>
      </c>
      <c r="K233" s="7">
        <v>77</v>
      </c>
      <c r="L233" s="7"/>
      <c r="M233" s="7"/>
      <c r="N233" s="7"/>
      <c r="O233" s="7"/>
      <c r="P233" s="7"/>
      <c r="Q233" s="7"/>
      <c r="R233" s="7"/>
      <c r="S233" s="8"/>
    </row>
    <row r="234" spans="3:19" s="1" customFormat="1" ht="11.25">
      <c r="C234" s="6"/>
      <c r="D234" s="7"/>
      <c r="E234" s="7" t="s">
        <v>259</v>
      </c>
      <c r="F234" s="7"/>
      <c r="G234" s="7"/>
      <c r="H234" s="7"/>
      <c r="I234" s="7" t="s">
        <v>105</v>
      </c>
      <c r="J234" s="7">
        <v>15480</v>
      </c>
      <c r="K234" s="7">
        <v>221</v>
      </c>
      <c r="L234" s="7"/>
      <c r="M234" s="7"/>
      <c r="N234" s="7"/>
      <c r="O234" s="7"/>
      <c r="P234" s="7"/>
      <c r="Q234" s="7"/>
      <c r="R234" s="7"/>
      <c r="S234" s="8"/>
    </row>
    <row r="235" spans="3:19" s="1" customFormat="1" ht="11.25">
      <c r="C235" s="6"/>
      <c r="D235" s="7"/>
      <c r="E235" s="7" t="s">
        <v>260</v>
      </c>
      <c r="F235" s="7"/>
      <c r="G235" s="7"/>
      <c r="H235" s="7"/>
      <c r="I235" s="7" t="s">
        <v>105</v>
      </c>
      <c r="J235" s="7">
        <v>2090</v>
      </c>
      <c r="K235" s="7">
        <v>86</v>
      </c>
      <c r="L235" s="7"/>
      <c r="M235" s="7"/>
      <c r="N235" s="7"/>
      <c r="O235" s="7"/>
      <c r="P235" s="7"/>
      <c r="Q235" s="7"/>
      <c r="R235" s="7"/>
      <c r="S235" s="8"/>
    </row>
    <row r="236" spans="3:19" s="1" customFormat="1" ht="11.25">
      <c r="C236" s="6"/>
      <c r="D236" s="7"/>
      <c r="E236" s="7" t="s">
        <v>261</v>
      </c>
      <c r="F236" s="7"/>
      <c r="G236" s="7"/>
      <c r="H236" s="7"/>
      <c r="I236" s="7" t="s">
        <v>105</v>
      </c>
      <c r="J236" s="7">
        <v>59000</v>
      </c>
      <c r="K236" s="7">
        <v>679</v>
      </c>
      <c r="L236" s="7"/>
      <c r="M236" s="7"/>
      <c r="N236" s="7"/>
      <c r="O236" s="7"/>
      <c r="P236" s="7"/>
      <c r="Q236" s="7"/>
      <c r="R236" s="7"/>
      <c r="S236" s="8"/>
    </row>
    <row r="237" spans="3:19" s="1" customFormat="1" ht="11.25">
      <c r="C237" s="6"/>
      <c r="D237" s="7"/>
      <c r="E237" s="7" t="s">
        <v>262</v>
      </c>
      <c r="F237" s="7"/>
      <c r="G237" s="7"/>
      <c r="H237" s="7"/>
      <c r="I237" s="7" t="s">
        <v>105</v>
      </c>
      <c r="J237" s="7">
        <v>600</v>
      </c>
      <c r="K237" s="7">
        <v>30</v>
      </c>
      <c r="L237" s="7"/>
      <c r="M237" s="7"/>
      <c r="N237" s="7"/>
      <c r="O237" s="7"/>
      <c r="P237" s="7"/>
      <c r="Q237" s="7"/>
      <c r="R237" s="7"/>
      <c r="S237" s="8"/>
    </row>
    <row r="238" spans="3:19" s="1" customFormat="1" ht="11.25">
      <c r="C238" s="6"/>
      <c r="D238" s="7"/>
      <c r="E238" s="7" t="s">
        <v>265</v>
      </c>
      <c r="F238" s="7"/>
      <c r="G238" s="7"/>
      <c r="H238" s="7"/>
      <c r="I238" s="7" t="s">
        <v>105</v>
      </c>
      <c r="J238" s="7">
        <v>15150</v>
      </c>
      <c r="K238" s="7">
        <v>715</v>
      </c>
      <c r="L238" s="7"/>
      <c r="M238" s="7"/>
      <c r="N238" s="7"/>
      <c r="O238" s="7"/>
      <c r="P238" s="7"/>
      <c r="Q238" s="7" t="s">
        <v>188</v>
      </c>
      <c r="R238" s="7"/>
      <c r="S238" s="8"/>
    </row>
    <row r="239" spans="3:19" s="1" customFormat="1" ht="11.25">
      <c r="C239" s="6"/>
      <c r="D239" s="7"/>
      <c r="E239" s="7" t="s">
        <v>266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8"/>
    </row>
    <row r="240" spans="3:19" s="1" customFormat="1" ht="11.25">
      <c r="C240" s="6"/>
      <c r="D240" s="7"/>
      <c r="E240" s="7" t="s">
        <v>267</v>
      </c>
      <c r="F240" s="7"/>
      <c r="G240" s="7"/>
      <c r="H240" s="7" t="s">
        <v>229</v>
      </c>
      <c r="I240" s="7" t="s">
        <v>105</v>
      </c>
      <c r="J240" s="7">
        <v>1470</v>
      </c>
      <c r="K240" s="7">
        <v>147</v>
      </c>
      <c r="L240" s="7"/>
      <c r="M240" s="7"/>
      <c r="N240" s="7"/>
      <c r="O240" s="7"/>
      <c r="P240" s="7"/>
      <c r="Q240" s="7" t="s">
        <v>188</v>
      </c>
      <c r="R240" s="7"/>
      <c r="S240" s="8"/>
    </row>
    <row r="241" spans="3:19" s="1" customFormat="1" ht="11.25">
      <c r="C241" s="6"/>
      <c r="D241" s="7"/>
      <c r="E241" s="7" t="s">
        <v>267</v>
      </c>
      <c r="F241" s="7"/>
      <c r="G241" s="7"/>
      <c r="H241" s="7" t="s">
        <v>252</v>
      </c>
      <c r="I241" s="7" t="s">
        <v>105</v>
      </c>
      <c r="J241" s="7">
        <v>360</v>
      </c>
      <c r="K241" s="7">
        <v>13</v>
      </c>
      <c r="L241" s="7"/>
      <c r="M241" s="7"/>
      <c r="N241" s="7"/>
      <c r="O241" s="7"/>
      <c r="P241" s="7"/>
      <c r="Q241" s="7" t="s">
        <v>189</v>
      </c>
      <c r="R241" s="7" t="s">
        <v>18</v>
      </c>
      <c r="S241" s="8"/>
    </row>
    <row r="242" spans="3:19" s="1" customFormat="1" ht="11.25">
      <c r="C242" s="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8"/>
    </row>
    <row r="243" spans="3:19" s="1" customFormat="1" ht="11.25">
      <c r="C243" s="6"/>
      <c r="D243" s="7"/>
      <c r="E243" s="7"/>
      <c r="F243" s="7"/>
      <c r="G243" s="7"/>
      <c r="H243" s="7"/>
      <c r="I243" s="7"/>
      <c r="J243" s="7"/>
      <c r="K243" s="7"/>
      <c r="L243" s="7"/>
      <c r="M243" s="105" t="s">
        <v>185</v>
      </c>
      <c r="N243" s="105"/>
      <c r="O243" s="105">
        <f>SUM(J224:J242)</f>
        <v>303075</v>
      </c>
      <c r="P243" s="105">
        <f>SUM(K224:K242)</f>
        <v>6011</v>
      </c>
      <c r="Q243" s="7"/>
      <c r="R243" s="7"/>
      <c r="S243" s="8"/>
    </row>
    <row r="244" spans="3:19" s="1" customFormat="1" ht="11.25">
      <c r="C244" s="121" t="s">
        <v>268</v>
      </c>
      <c r="D244" s="7"/>
      <c r="E244" s="7"/>
      <c r="F244" s="7"/>
      <c r="G244" s="7"/>
      <c r="H244" s="7"/>
      <c r="I244" s="7"/>
      <c r="J244" s="7"/>
      <c r="K244" s="7"/>
      <c r="L244" s="7"/>
      <c r="M244" s="61"/>
      <c r="N244" s="61"/>
      <c r="O244" s="61"/>
      <c r="P244" s="61"/>
      <c r="Q244" s="7"/>
      <c r="R244" s="7"/>
      <c r="S244" s="8"/>
    </row>
    <row r="245" spans="3:19" s="1" customFormat="1" ht="11.25">
      <c r="C245" s="6"/>
      <c r="D245" s="7"/>
      <c r="E245" s="7" t="s">
        <v>269</v>
      </c>
      <c r="F245" s="7"/>
      <c r="G245" s="7"/>
      <c r="H245" s="7" t="s">
        <v>229</v>
      </c>
      <c r="I245" s="7" t="s">
        <v>105</v>
      </c>
      <c r="J245" s="7">
        <v>14900</v>
      </c>
      <c r="K245" s="7">
        <v>315</v>
      </c>
      <c r="L245" s="7"/>
      <c r="M245" s="61"/>
      <c r="N245" s="61"/>
      <c r="O245" s="61"/>
      <c r="P245" s="61"/>
      <c r="Q245" s="7" t="s">
        <v>188</v>
      </c>
      <c r="R245" s="7"/>
      <c r="S245" s="8"/>
    </row>
    <row r="246" spans="3:19" s="1" customFormat="1" ht="11.25">
      <c r="C246" s="6"/>
      <c r="D246" s="7"/>
      <c r="E246" s="7" t="s">
        <v>270</v>
      </c>
      <c r="F246" s="7"/>
      <c r="G246" s="7"/>
      <c r="H246" s="7" t="s">
        <v>229</v>
      </c>
      <c r="I246" s="7" t="s">
        <v>105</v>
      </c>
      <c r="J246" s="7">
        <v>2000</v>
      </c>
      <c r="K246" s="7">
        <v>56</v>
      </c>
      <c r="L246" s="7"/>
      <c r="M246" s="61"/>
      <c r="N246" s="61"/>
      <c r="O246" s="61"/>
      <c r="P246" s="61"/>
      <c r="Q246" s="7"/>
      <c r="R246" s="7"/>
      <c r="S246" s="8"/>
    </row>
    <row r="247" spans="3:19" s="1" customFormat="1" ht="11.25">
      <c r="C247" s="6"/>
      <c r="D247" s="7"/>
      <c r="E247" s="7" t="s">
        <v>271</v>
      </c>
      <c r="F247" s="7"/>
      <c r="G247" s="7"/>
      <c r="H247" s="7" t="s">
        <v>272</v>
      </c>
      <c r="I247" s="7" t="s">
        <v>105</v>
      </c>
      <c r="J247" s="7">
        <v>600</v>
      </c>
      <c r="K247" s="7">
        <v>30</v>
      </c>
      <c r="L247" s="7"/>
      <c r="M247" s="61"/>
      <c r="N247" s="61"/>
      <c r="O247" s="61"/>
      <c r="P247" s="61"/>
      <c r="Q247" s="7" t="s">
        <v>189</v>
      </c>
      <c r="R247" s="7" t="s">
        <v>18</v>
      </c>
      <c r="S247" s="8"/>
    </row>
    <row r="248" spans="3:19" s="1" customFormat="1" ht="11.25">
      <c r="C248" s="6"/>
      <c r="D248" s="7"/>
      <c r="E248" s="7" t="s">
        <v>273</v>
      </c>
      <c r="F248" s="7"/>
      <c r="G248" s="7"/>
      <c r="H248" s="7" t="s">
        <v>272</v>
      </c>
      <c r="I248" s="7" t="s">
        <v>105</v>
      </c>
      <c r="J248" s="7">
        <v>16500</v>
      </c>
      <c r="K248" s="7">
        <v>278</v>
      </c>
      <c r="L248" s="7">
        <v>1917</v>
      </c>
      <c r="M248" s="61"/>
      <c r="N248" s="61"/>
      <c r="O248" s="61"/>
      <c r="P248" s="61"/>
      <c r="Q248" s="7" t="s">
        <v>188</v>
      </c>
      <c r="R248" s="7"/>
      <c r="S248" s="8"/>
    </row>
    <row r="249" spans="3:19" s="1" customFormat="1" ht="11.25">
      <c r="C249" s="6"/>
      <c r="D249" s="7"/>
      <c r="E249" s="7" t="s">
        <v>274</v>
      </c>
      <c r="F249" s="7"/>
      <c r="G249" s="7"/>
      <c r="H249" s="7" t="s">
        <v>229</v>
      </c>
      <c r="I249" s="7" t="s">
        <v>105</v>
      </c>
      <c r="J249" s="7">
        <v>748</v>
      </c>
      <c r="K249" s="7">
        <v>13</v>
      </c>
      <c r="L249" s="7">
        <v>1949</v>
      </c>
      <c r="M249" s="61"/>
      <c r="N249" s="61"/>
      <c r="O249" s="61"/>
      <c r="P249" s="61"/>
      <c r="Q249" s="7" t="s">
        <v>188</v>
      </c>
      <c r="R249" s="7"/>
      <c r="S249" s="8"/>
    </row>
    <row r="250" spans="3:19" s="1" customFormat="1" ht="11.25">
      <c r="C250" s="6"/>
      <c r="D250" s="7"/>
      <c r="E250" s="7"/>
      <c r="F250" s="7"/>
      <c r="G250" s="7"/>
      <c r="H250" s="7"/>
      <c r="I250" s="7"/>
      <c r="J250" s="7"/>
      <c r="K250" s="7"/>
      <c r="L250" s="7"/>
      <c r="M250" s="61"/>
      <c r="N250" s="61"/>
      <c r="O250" s="61"/>
      <c r="P250" s="61"/>
      <c r="Q250" s="7"/>
      <c r="R250" s="7"/>
      <c r="S250" s="8"/>
    </row>
    <row r="251" spans="3:19" s="1" customFormat="1" ht="11.25">
      <c r="C251" s="6"/>
      <c r="D251" s="7"/>
      <c r="E251" s="7"/>
      <c r="F251" s="7"/>
      <c r="G251" s="7"/>
      <c r="H251" s="7"/>
      <c r="I251" s="7"/>
      <c r="J251" s="7"/>
      <c r="K251" s="7"/>
      <c r="L251" s="7"/>
      <c r="M251" s="105" t="s">
        <v>185</v>
      </c>
      <c r="N251" s="105"/>
      <c r="O251" s="105">
        <f>SUM(J245:J251)</f>
        <v>34748</v>
      </c>
      <c r="P251" s="105">
        <f>SUM(K245:K251)</f>
        <v>692</v>
      </c>
      <c r="Q251" s="7"/>
      <c r="R251" s="7"/>
      <c r="S251" s="8"/>
    </row>
    <row r="252" spans="3:19" s="1" customFormat="1" ht="11.25">
      <c r="C252" s="6"/>
      <c r="D252" s="7"/>
      <c r="E252" s="7"/>
      <c r="F252" s="7"/>
      <c r="G252" s="7"/>
      <c r="H252" s="7"/>
      <c r="I252" s="7"/>
      <c r="J252" s="7"/>
      <c r="K252" s="7"/>
      <c r="L252" s="7"/>
      <c r="M252" s="61"/>
      <c r="N252" s="61"/>
      <c r="O252" s="61"/>
      <c r="P252" s="61"/>
      <c r="Q252" s="7"/>
      <c r="R252" s="7"/>
      <c r="S252" s="8"/>
    </row>
    <row r="253" spans="3:19" s="1" customFormat="1" ht="11.25">
      <c r="C253" s="6"/>
      <c r="D253" s="7"/>
      <c r="E253" s="7"/>
      <c r="F253" s="7"/>
      <c r="G253" s="7"/>
      <c r="H253" s="7"/>
      <c r="I253" s="7"/>
      <c r="J253" s="7"/>
      <c r="K253" s="7"/>
      <c r="L253" s="7"/>
      <c r="M253" s="61"/>
      <c r="N253" s="61"/>
      <c r="O253" s="61"/>
      <c r="P253" s="61"/>
      <c r="Q253" s="7"/>
      <c r="R253" s="7"/>
      <c r="S253" s="8"/>
    </row>
    <row r="254" spans="3:19" s="1" customFormat="1" ht="12" thickBot="1">
      <c r="C254" s="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8"/>
    </row>
    <row r="255" spans="3:19" s="119" customFormat="1" ht="14.25" thickBot="1" thickTop="1">
      <c r="C255" s="111"/>
      <c r="D255" s="112"/>
      <c r="E255" s="112"/>
      <c r="F255" s="112"/>
      <c r="G255" s="112"/>
      <c r="H255" s="112"/>
      <c r="I255" s="112"/>
      <c r="J255" s="113">
        <f>SUM(J101:J254)</f>
        <v>2859350</v>
      </c>
      <c r="K255" s="114">
        <f>SUM(K101:K254)</f>
        <v>47162</v>
      </c>
      <c r="L255" s="115"/>
      <c r="M255" s="116" t="s">
        <v>186</v>
      </c>
      <c r="N255" s="116" t="s">
        <v>187</v>
      </c>
      <c r="O255" s="116">
        <f>SUM(O101:O254)</f>
        <v>2859350</v>
      </c>
      <c r="P255" s="117">
        <f>SUM(P101:P254)</f>
        <v>47162</v>
      </c>
      <c r="Q255" s="112"/>
      <c r="R255" s="112"/>
      <c r="S255" s="118"/>
    </row>
    <row r="256" spans="3:19" s="1" customFormat="1" ht="12.75" thickBot="1" thickTop="1">
      <c r="C256" s="86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8"/>
    </row>
    <row r="257" s="1" customFormat="1" ht="12" thickBot="1"/>
    <row r="258" spans="8:11" s="1" customFormat="1" ht="12" thickTop="1">
      <c r="H258" s="90"/>
      <c r="I258" s="91"/>
      <c r="J258" s="92" t="s">
        <v>104</v>
      </c>
      <c r="K258" s="93" t="s">
        <v>13</v>
      </c>
    </row>
    <row r="259" spans="8:11" s="1" customFormat="1" ht="11.25">
      <c r="H259" s="94" t="s">
        <v>190</v>
      </c>
      <c r="I259" s="7"/>
      <c r="J259" s="7">
        <f>SUMIF(Q101:Q254,"REGUL",J101:J254)</f>
        <v>2417647</v>
      </c>
      <c r="K259" s="95">
        <f>SUMIF(Q101:Q254,"REGUL",K101:K254)</f>
        <v>36785</v>
      </c>
    </row>
    <row r="260" spans="8:11" s="1" customFormat="1" ht="11.25">
      <c r="H260" s="94" t="s">
        <v>191</v>
      </c>
      <c r="I260" s="7"/>
      <c r="J260" s="7">
        <f>SUMIF(Q101:Q254,"IRREG",J101:J254)</f>
        <v>43478</v>
      </c>
      <c r="K260" s="95">
        <f>SUMIF(Q101:Q254,"IRREG",K101:K254)</f>
        <v>2595</v>
      </c>
    </row>
    <row r="261" spans="8:11" s="1" customFormat="1" ht="11.25">
      <c r="H261" s="94"/>
      <c r="I261" s="7"/>
      <c r="J261" s="7"/>
      <c r="K261" s="95"/>
    </row>
    <row r="262" spans="8:11" s="1" customFormat="1" ht="11.25">
      <c r="H262" s="94" t="s">
        <v>192</v>
      </c>
      <c r="I262" s="7"/>
      <c r="J262" s="7">
        <f>SUMIF(I101:I254,"M",J101:J254)</f>
        <v>2788655</v>
      </c>
      <c r="K262" s="95"/>
    </row>
    <row r="263" spans="8:11" s="1" customFormat="1" ht="11.25">
      <c r="H263" s="94" t="s">
        <v>193</v>
      </c>
      <c r="I263" s="7"/>
      <c r="J263" s="7">
        <f>SUMIF(I101:I254,"F",J101:J254)</f>
        <v>3050</v>
      </c>
      <c r="K263" s="95"/>
    </row>
    <row r="264" spans="8:11" s="1" customFormat="1" ht="11.25">
      <c r="H264" s="94" t="s">
        <v>194</v>
      </c>
      <c r="I264" s="7"/>
      <c r="J264" s="7">
        <f>SUMIF(I101:I254,"Mx",J101:J254)</f>
        <v>67225</v>
      </c>
      <c r="K264" s="95"/>
    </row>
    <row r="265" spans="8:11" s="1" customFormat="1" ht="11.25">
      <c r="H265" s="94" t="s">
        <v>195</v>
      </c>
      <c r="I265" s="7"/>
      <c r="J265" s="7">
        <f>J255-(SUM(J262:J264))</f>
        <v>420</v>
      </c>
      <c r="K265" s="95"/>
    </row>
    <row r="266" spans="8:11" s="1" customFormat="1" ht="11.25">
      <c r="H266" s="94"/>
      <c r="I266" s="7"/>
      <c r="J266" s="7"/>
      <c r="K266" s="95"/>
    </row>
    <row r="267" spans="8:11" s="1" customFormat="1" ht="11.25">
      <c r="H267" s="94" t="s">
        <v>197</v>
      </c>
      <c r="I267" s="7"/>
      <c r="J267" s="7">
        <f>SUMIF(R101:R254,"GODF",J101:J254)</f>
        <v>27668</v>
      </c>
      <c r="K267" s="95"/>
    </row>
    <row r="268" spans="8:11" s="1" customFormat="1" ht="12" thickBot="1">
      <c r="H268" s="96"/>
      <c r="I268" s="97"/>
      <c r="J268" s="97"/>
      <c r="K268" s="98"/>
    </row>
    <row r="269" s="1" customFormat="1" ht="12" thickTop="1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</sheetData>
  <sheetProtection/>
  <mergeCells count="9">
    <mergeCell ref="M8:M16"/>
    <mergeCell ref="C17:C81"/>
    <mergeCell ref="M17:M81"/>
    <mergeCell ref="C101:D101"/>
    <mergeCell ref="E101:G101"/>
    <mergeCell ref="F85:G85"/>
    <mergeCell ref="D5:G5"/>
    <mergeCell ref="H5:L5"/>
    <mergeCell ref="C8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Gerard-Platon</cp:lastModifiedBy>
  <cp:lastPrinted>2014-10-06T17:19:26Z</cp:lastPrinted>
  <dcterms:created xsi:type="dcterms:W3CDTF">2010-11-14T13:10:37Z</dcterms:created>
  <dcterms:modified xsi:type="dcterms:W3CDTF">2015-05-05T12:33:12Z</dcterms:modified>
  <cp:category/>
  <cp:version/>
  <cp:contentType/>
  <cp:contentStatus/>
</cp:coreProperties>
</file>